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tabRatio="877" activeTab="0"/>
  </bookViews>
  <sheets>
    <sheet name="INAOE RECURSOS FISCALES (100)" sheetId="1" r:id="rId1"/>
    <sheet name="PRESUPUESTO ANUAL" sheetId="2" r:id="rId2"/>
    <sheet name="INAOE RECURSOS TOTALES" sheetId="3" r:id="rId3"/>
  </sheets>
  <definedNames>
    <definedName name="_xlnm.Print_Area" localSheetId="0">'INAOE RECURSOS FISCALES (100)'!$A$1:$Z$39</definedName>
    <definedName name="_xlnm.Print_Area" localSheetId="2">'INAOE RECURSOS TOTALES'!$A$1:$Z$50</definedName>
    <definedName name="_xlnm.Print_Area" localSheetId="1">'PRESUPUESTO ANUAL'!$A$1:$P$36</definedName>
    <definedName name="_xlnm.Print_Titles" localSheetId="0">'INAOE RECURSOS FISCALES (100)'!$1:$14</definedName>
  </definedNames>
  <calcPr fullCalcOnLoad="1"/>
</workbook>
</file>

<file path=xl/sharedStrings.xml><?xml version="1.0" encoding="utf-8"?>
<sst xmlns="http://schemas.openxmlformats.org/spreadsheetml/2006/main" count="209" uniqueCount="53">
  <si>
    <t>(PESOS)</t>
  </si>
  <si>
    <t>UR:  38162    91U   INSTITUTO NACIONAL DE ASTROFISICA, OPTICA Y ELECTRONICA  (INAOE)</t>
  </si>
  <si>
    <t>HGM-08</t>
  </si>
  <si>
    <t>CLAVE PRESUPUESTARIA</t>
  </si>
  <si>
    <t>Total 
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</si>
  <si>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</si>
  <si>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</si>
  <si>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</si>
  <si>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</si>
  <si>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</si>
  <si>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</si>
  <si>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</si>
  <si>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</si>
  <si>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</si>
  <si>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</si>
  <si>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</si>
  <si>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</si>
  <si>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</si>
  <si>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Ramo</t>
  </si>
  <si>
    <t>UR</t>
  </si>
  <si>
    <t>GF</t>
  </si>
  <si>
    <t>FN</t>
  </si>
  <si>
    <t>SF</t>
  </si>
  <si>
    <t>PG</t>
  </si>
  <si>
    <t>AI</t>
  </si>
  <si>
    <t>AIP</t>
  </si>
  <si>
    <t>AP</t>
  </si>
  <si>
    <t>OG</t>
  </si>
  <si>
    <t>TG</t>
  </si>
  <si>
    <t>FF</t>
  </si>
  <si>
    <t>A</t>
  </si>
  <si>
    <t>R</t>
  </si>
  <si>
    <t>91U</t>
  </si>
  <si>
    <t>TOTAL</t>
  </si>
  <si>
    <t>K</t>
  </si>
  <si>
    <t>RECURSOS FISCALES</t>
  </si>
  <si>
    <t>RECURSOS PROPIOS</t>
  </si>
  <si>
    <t>HGM-06</t>
  </si>
  <si>
    <t>DESCRIPCION DEL CAPITULO</t>
  </si>
  <si>
    <t>PRESUPUESTO</t>
  </si>
  <si>
    <t>SERVICIOS PERSONALES</t>
  </si>
  <si>
    <t>MATERIALES Y SUMINISTROS</t>
  </si>
  <si>
    <t>SERVICIOS GENERALES</t>
  </si>
  <si>
    <t>BECAS Y OTROS</t>
  </si>
  <si>
    <t>BIENES MUEBLES E INMUEBLES</t>
  </si>
  <si>
    <t>OBRA PUBLICA</t>
  </si>
  <si>
    <t>GASTO DE INVERSION:</t>
  </si>
  <si>
    <t>GASTO CORRIENTE:</t>
  </si>
  <si>
    <t>TOTAL RECURSOS FISCALES</t>
  </si>
  <si>
    <t>TOTAL RECURSOS PROPIOS</t>
  </si>
  <si>
    <t>RECURSOS TOTALES</t>
  </si>
  <si>
    <t>10.3.2  PRESUPUESTO CALENDARIZADO DE RECURSOS FISCALES 2006</t>
  </si>
  <si>
    <t>10.3.2  PRESUPUESTO  DE RECURSOS TOTALES 2006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</si>
</sst>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[$€-2]* #,##0.00_);_([$€-2]* \(#,##0.00\);_([$€-2]* &quot;-&quot;??_)"/>
    <numFmt numFmtId="166" formatCode="#,##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_);\(#,##0.0\)"/>
    <numFmt numFmtId="176" formatCode="&quot;$&quot;\ #,##0.00"/>
    <numFmt numFmtId="177" formatCode="&quot;$&quot;\ #,##0.0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i/>
      <sz val="14"/>
      <color indexed="9"/>
      <name val="Teen"/>
      <family val="0"/>
    </font>
    <font>
      <sz val="8"/>
      <name val="Arial"/>
      <family val="0"/>
    </font>
    <font>
      <b/>
      <sz val="14"/>
      <color indexed="12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10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 wrapText="1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Moneea [0]_PEFMDSE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76200</xdr:rowOff>
    </xdr:from>
    <xdr:to>
      <xdr:col>24</xdr:col>
      <xdr:colOff>190500</xdr:colOff>
      <xdr:row>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485900" y="76200"/>
          <a:ext cx="14039850" cy="857250"/>
        </a:xfrm>
        <a:prstGeom prst="rect">
          <a:avLst/>
        </a:prstGeom>
        <a:solidFill>
          <a:srgbClr val="000080"/>
        </a:solidFill>
        <a:ln w="38100" cmpd="dbl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1" u="none" baseline="0">
              <a:solidFill>
                <a:srgbClr val="FFFFFF"/>
              </a:solidFill>
            </a:rPr>
            <a:t>Consejo Nacional de Ciencia y Tecnología
Dirección Adjunta de Coordinación de Grupos y Centros de Investigación
Dirección de Coordinación del Sistema de Centros Públicos CONACYT</a:t>
          </a:r>
        </a:p>
      </xdr:txBody>
    </xdr:sp>
    <xdr:clientData/>
  </xdr:twoCellAnchor>
  <xdr:twoCellAnchor editAs="oneCell">
    <xdr:from>
      <xdr:col>24</xdr:col>
      <xdr:colOff>600075</xdr:colOff>
      <xdr:row>0</xdr:row>
      <xdr:rowOff>85725</xdr:rowOff>
    </xdr:from>
    <xdr:to>
      <xdr:col>25</xdr:col>
      <xdr:colOff>590550</xdr:colOff>
      <xdr:row>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35325" y="85725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76200</xdr:rowOff>
    </xdr:from>
    <xdr:to>
      <xdr:col>15</xdr:col>
      <xdr:colOff>0</xdr:colOff>
      <xdr:row>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476375" y="76200"/>
          <a:ext cx="5991225" cy="857250"/>
        </a:xfrm>
        <a:prstGeom prst="rect">
          <a:avLst/>
        </a:prstGeom>
        <a:solidFill>
          <a:srgbClr val="000080"/>
        </a:solidFill>
        <a:ln w="38100" cmpd="dbl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1" u="none" baseline="0">
              <a:solidFill>
                <a:srgbClr val="FFFFFF"/>
              </a:solidFill>
            </a:rPr>
            <a:t>Consejo Nacional de Ciencia y Tecnología
Dirección Adjunta de Coordinación de Grupos y Centros de Investigación
Dirección de Coordinación del Sistema de Centros Públicos CONACYT</a:t>
          </a:r>
        </a:p>
      </xdr:txBody>
    </xdr:sp>
    <xdr:clientData/>
  </xdr:twoCellAnchor>
  <xdr:twoCellAnchor editAs="oneCell">
    <xdr:from>
      <xdr:col>15</xdr:col>
      <xdr:colOff>0</xdr:colOff>
      <xdr:row>0</xdr:row>
      <xdr:rowOff>85725</xdr:rowOff>
    </xdr:from>
    <xdr:to>
      <xdr:col>15</xdr:col>
      <xdr:colOff>1038225</xdr:colOff>
      <xdr:row>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85725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76200</xdr:rowOff>
    </xdr:from>
    <xdr:to>
      <xdr:col>24</xdr:col>
      <xdr:colOff>190500</xdr:colOff>
      <xdr:row>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485900" y="76200"/>
          <a:ext cx="12639675" cy="857250"/>
        </a:xfrm>
        <a:prstGeom prst="rect">
          <a:avLst/>
        </a:prstGeom>
        <a:solidFill>
          <a:srgbClr val="000080"/>
        </a:solidFill>
        <a:ln w="38100" cmpd="dbl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1" u="none" baseline="0">
              <a:solidFill>
                <a:srgbClr val="FFFFFF"/>
              </a:solidFill>
            </a:rPr>
            <a:t>Consejo Nacional de Ciencia y Tecnología
Dirección Adjunta de Coordinación de Grupos y Centros de Investigación
Dirección de Coordinación del Sistema de Centros Públicos CONACYT</a:t>
          </a:r>
        </a:p>
      </xdr:txBody>
    </xdr:sp>
    <xdr:clientData/>
  </xdr:twoCellAnchor>
  <xdr:twoCellAnchor editAs="oneCell">
    <xdr:from>
      <xdr:col>24</xdr:col>
      <xdr:colOff>600075</xdr:colOff>
      <xdr:row>0</xdr:row>
      <xdr:rowOff>85725</xdr:rowOff>
    </xdr:from>
    <xdr:to>
      <xdr:col>25</xdr:col>
      <xdr:colOff>733425</xdr:colOff>
      <xdr:row>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35150" y="85725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indexed="60"/>
  </sheetPr>
  <dimension ref="A8:Z39"/>
  <sheetViews>
    <sheetView showGridLines="0" tabSelected="1" workbookViewId="0" topLeftCell="A1">
      <selection activeCell="D10" sqref="D10"/>
    </sheetView>
  </sheetViews>
  <sheetFormatPr defaultColWidth="11.421875" defaultRowHeight="12.75"/>
  <cols>
    <col min="1" max="1" width="4.8515625" style="24" customWidth="1"/>
    <col min="2" max="2" width="6.00390625" style="24" customWidth="1"/>
    <col min="3" max="3" width="4.7109375" style="24" bestFit="1" customWidth="1"/>
    <col min="4" max="4" width="4.8515625" style="24" bestFit="1" customWidth="1"/>
    <col min="5" max="6" width="3.140625" style="24" bestFit="1" customWidth="1"/>
    <col min="7" max="7" width="3.7109375" style="24" bestFit="1" customWidth="1"/>
    <col min="8" max="8" width="3.28125" style="24" bestFit="1" customWidth="1"/>
    <col min="9" max="9" width="4.28125" style="24" bestFit="1" customWidth="1"/>
    <col min="10" max="10" width="4.421875" style="24" bestFit="1" customWidth="1"/>
    <col min="11" max="11" width="6.28125" style="24" bestFit="1" customWidth="1"/>
    <col min="12" max="12" width="5.140625" style="24" bestFit="1" customWidth="1"/>
    <col min="13" max="13" width="3.28125" style="25" bestFit="1" customWidth="1"/>
    <col min="14" max="26" width="15.7109375" style="24" customWidth="1"/>
    <col min="27" max="16384" width="11.421875" style="24" customWidth="1"/>
  </cols>
  <sheetData>
    <row r="1" ht="12.75"/>
    <row r="2" ht="12.75"/>
    <row r="3" ht="12.75"/>
    <row r="4" ht="12.75"/>
    <row r="5" ht="12.75"/>
    <row r="6" ht="12.75"/>
    <row r="7" ht="12.75"/>
    <row r="8" spans="1:26" s="1" customFormat="1" ht="15">
      <c r="A8" s="62" t="s">
        <v>51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s="1" customFormat="1" ht="15">
      <c r="A9" s="62" t="s">
        <v>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3:15" s="1" customFormat="1" ht="12.75">
      <c r="M10" s="2"/>
      <c r="N10" s="2"/>
      <c r="O10" s="2"/>
    </row>
    <row r="11" spans="1:15" s="5" customFormat="1" ht="12.75">
      <c r="A11" s="3"/>
      <c r="B11" s="4" t="s">
        <v>1</v>
      </c>
      <c r="C11" s="3"/>
      <c r="D11" s="3"/>
      <c r="E11" s="4"/>
      <c r="G11" s="3"/>
      <c r="H11" s="3"/>
      <c r="I11" s="3"/>
      <c r="J11" s="3"/>
      <c r="K11" s="3"/>
      <c r="L11" s="3"/>
      <c r="M11" s="3"/>
      <c r="N11" s="3"/>
      <c r="O11" s="3"/>
    </row>
    <row r="12" spans="1:26" ht="15.75" thickBot="1">
      <c r="A12" s="56" t="s">
        <v>35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Z12" s="6" t="s">
        <v>2</v>
      </c>
    </row>
    <row r="13" spans="1:26" ht="26.25" customHeight="1" thickBot="1">
      <c r="A13" s="57" t="s">
        <v>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 t="s">
        <v>4</v>
      </c>
      <c r="O13" s="54" t="s">
        <v>5</v>
      </c>
      <c r="P13" s="54" t="s">
        <v>6</v>
      </c>
      <c r="Q13" s="54" t="s">
        <v>7</v>
      </c>
      <c r="R13" s="54" t="s">
        <v>8</v>
      </c>
      <c r="S13" s="54" t="s">
        <v>9</v>
      </c>
      <c r="T13" s="54" t="s">
        <v>10</v>
      </c>
      <c r="U13" s="54" t="s">
        <v>11</v>
      </c>
      <c r="V13" s="54" t="s">
        <v>12</v>
      </c>
      <c r="W13" s="54" t="s">
        <v>13</v>
      </c>
      <c r="X13" s="54" t="s">
        <v>14</v>
      </c>
      <c r="Y13" s="54" t="s">
        <v>15</v>
      </c>
      <c r="Z13" s="54" t="s">
        <v>16</v>
      </c>
    </row>
    <row r="14" spans="1:26" ht="15.75" customHeight="1" thickBot="1">
      <c r="A14" s="7" t="s">
        <v>17</v>
      </c>
      <c r="B14" s="7" t="s">
        <v>18</v>
      </c>
      <c r="C14" s="8" t="s">
        <v>19</v>
      </c>
      <c r="D14" s="7" t="s">
        <v>20</v>
      </c>
      <c r="E14" s="7" t="s">
        <v>21</v>
      </c>
      <c r="F14" s="7" t="s">
        <v>22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27</v>
      </c>
      <c r="L14" s="7" t="s">
        <v>28</v>
      </c>
      <c r="M14" s="7" t="s">
        <v>29</v>
      </c>
      <c r="N14" s="59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5" customFormat="1" ht="15" customHeight="1">
      <c r="A15" s="9">
        <v>2006</v>
      </c>
      <c r="B15" s="10">
        <v>38</v>
      </c>
      <c r="C15" s="10" t="s">
        <v>32</v>
      </c>
      <c r="D15" s="10">
        <v>3</v>
      </c>
      <c r="E15" s="10">
        <v>7</v>
      </c>
      <c r="F15" s="10">
        <v>1</v>
      </c>
      <c r="G15" s="10">
        <v>85</v>
      </c>
      <c r="H15" s="10">
        <v>1</v>
      </c>
      <c r="I15" s="11" t="s">
        <v>30</v>
      </c>
      <c r="J15" s="10">
        <v>1</v>
      </c>
      <c r="K15" s="10">
        <v>4301</v>
      </c>
      <c r="L15" s="10">
        <v>1</v>
      </c>
      <c r="M15" s="10">
        <v>1</v>
      </c>
      <c r="N15" s="12">
        <f>SUM(O15:Z15)</f>
        <v>1394244</v>
      </c>
      <c r="O15" s="15">
        <v>195406</v>
      </c>
      <c r="P15" s="15">
        <v>98712</v>
      </c>
      <c r="Q15" s="15">
        <v>98712</v>
      </c>
      <c r="R15" s="15">
        <v>98712</v>
      </c>
      <c r="S15" s="15">
        <v>98712</v>
      </c>
      <c r="T15" s="15">
        <v>138170</v>
      </c>
      <c r="U15" s="15">
        <v>98712</v>
      </c>
      <c r="V15" s="15">
        <v>98712</v>
      </c>
      <c r="W15" s="15">
        <v>98712</v>
      </c>
      <c r="X15" s="15">
        <v>98712</v>
      </c>
      <c r="Y15" s="15">
        <v>98712</v>
      </c>
      <c r="Z15" s="15">
        <v>172260</v>
      </c>
    </row>
    <row r="16" spans="1:26" s="5" customFormat="1" ht="15" customHeight="1">
      <c r="A16" s="9">
        <v>2006</v>
      </c>
      <c r="B16" s="10">
        <v>38</v>
      </c>
      <c r="C16" s="10" t="s">
        <v>32</v>
      </c>
      <c r="D16" s="10">
        <v>3</v>
      </c>
      <c r="E16" s="10">
        <v>7</v>
      </c>
      <c r="F16" s="10">
        <v>1</v>
      </c>
      <c r="G16" s="10">
        <v>85</v>
      </c>
      <c r="H16" s="10">
        <v>2</v>
      </c>
      <c r="I16" s="11" t="s">
        <v>30</v>
      </c>
      <c r="J16" s="10">
        <v>1</v>
      </c>
      <c r="K16" s="10">
        <v>4301</v>
      </c>
      <c r="L16" s="10">
        <v>1</v>
      </c>
      <c r="M16" s="10">
        <v>1</v>
      </c>
      <c r="N16" s="12">
        <f aca="true" t="shared" si="0" ref="N16:N25">SUM(O16:Z16)</f>
        <v>8718556</v>
      </c>
      <c r="O16" s="13">
        <v>1221920</v>
      </c>
      <c r="P16" s="13">
        <v>617274</v>
      </c>
      <c r="Q16" s="13">
        <v>617274</v>
      </c>
      <c r="R16" s="13">
        <v>617274</v>
      </c>
      <c r="S16" s="13">
        <v>617274</v>
      </c>
      <c r="T16" s="13">
        <v>864009</v>
      </c>
      <c r="U16" s="13">
        <v>617274</v>
      </c>
      <c r="V16" s="13">
        <v>617274</v>
      </c>
      <c r="W16" s="13">
        <v>617274</v>
      </c>
      <c r="X16" s="13">
        <v>617274</v>
      </c>
      <c r="Y16" s="13">
        <v>617274</v>
      </c>
      <c r="Z16" s="13">
        <v>1077161</v>
      </c>
    </row>
    <row r="17" spans="1:26" s="5" customFormat="1" ht="15" customHeight="1">
      <c r="A17" s="9">
        <v>2006</v>
      </c>
      <c r="B17" s="10">
        <v>38</v>
      </c>
      <c r="C17" s="10" t="s">
        <v>32</v>
      </c>
      <c r="D17" s="10">
        <v>3</v>
      </c>
      <c r="E17" s="16">
        <v>7</v>
      </c>
      <c r="F17" s="16">
        <v>1</v>
      </c>
      <c r="G17" s="16">
        <v>85</v>
      </c>
      <c r="H17" s="16">
        <v>4</v>
      </c>
      <c r="I17" s="17" t="s">
        <v>31</v>
      </c>
      <c r="J17" s="16">
        <v>3</v>
      </c>
      <c r="K17" s="16">
        <v>4301</v>
      </c>
      <c r="L17" s="16">
        <v>1</v>
      </c>
      <c r="M17" s="16">
        <v>1</v>
      </c>
      <c r="N17" s="12">
        <f t="shared" si="0"/>
        <v>88070033</v>
      </c>
      <c r="O17" s="13">
        <v>12346420</v>
      </c>
      <c r="P17" s="13">
        <v>6235358</v>
      </c>
      <c r="Q17" s="13">
        <v>6235358</v>
      </c>
      <c r="R17" s="13">
        <v>6235358</v>
      </c>
      <c r="S17" s="13">
        <v>6235358</v>
      </c>
      <c r="T17" s="13">
        <v>8727740</v>
      </c>
      <c r="U17" s="13">
        <v>6235358</v>
      </c>
      <c r="V17" s="13">
        <v>6235358</v>
      </c>
      <c r="W17" s="13">
        <v>6235358</v>
      </c>
      <c r="X17" s="13">
        <v>6235358</v>
      </c>
      <c r="Y17" s="13">
        <v>6235358</v>
      </c>
      <c r="Z17" s="13">
        <v>10877651</v>
      </c>
    </row>
    <row r="18" spans="1:26" s="5" customFormat="1" ht="15" customHeight="1">
      <c r="A18" s="9">
        <v>2006</v>
      </c>
      <c r="B18" s="10">
        <v>38</v>
      </c>
      <c r="C18" s="10" t="s">
        <v>32</v>
      </c>
      <c r="D18" s="10">
        <v>3</v>
      </c>
      <c r="E18" s="10">
        <v>7</v>
      </c>
      <c r="F18" s="10">
        <v>1</v>
      </c>
      <c r="G18" s="10">
        <v>85</v>
      </c>
      <c r="H18" s="10">
        <v>8</v>
      </c>
      <c r="I18" s="11" t="s">
        <v>31</v>
      </c>
      <c r="J18" s="10">
        <v>3</v>
      </c>
      <c r="K18" s="10">
        <v>4301</v>
      </c>
      <c r="L18" s="10">
        <v>1</v>
      </c>
      <c r="M18" s="10">
        <v>1</v>
      </c>
      <c r="N18" s="12">
        <f t="shared" si="0"/>
        <v>3389355</v>
      </c>
      <c r="O18" s="13">
        <v>475024</v>
      </c>
      <c r="P18" s="13">
        <v>239966</v>
      </c>
      <c r="Q18" s="13">
        <v>239966</v>
      </c>
      <c r="R18" s="13">
        <v>239966</v>
      </c>
      <c r="S18" s="13">
        <v>239966</v>
      </c>
      <c r="T18" s="13">
        <v>335885</v>
      </c>
      <c r="U18" s="13">
        <v>239966</v>
      </c>
      <c r="V18" s="13">
        <v>239966</v>
      </c>
      <c r="W18" s="13">
        <v>239966</v>
      </c>
      <c r="X18" s="13">
        <v>239966</v>
      </c>
      <c r="Y18" s="13">
        <v>239966</v>
      </c>
      <c r="Z18" s="13">
        <v>418752</v>
      </c>
    </row>
    <row r="19" spans="1:26" s="5" customFormat="1" ht="15" customHeight="1">
      <c r="A19" s="9">
        <v>2006</v>
      </c>
      <c r="B19" s="10">
        <v>38</v>
      </c>
      <c r="C19" s="10" t="s">
        <v>32</v>
      </c>
      <c r="D19" s="10">
        <v>3</v>
      </c>
      <c r="E19" s="10">
        <v>7</v>
      </c>
      <c r="F19" s="10">
        <v>3</v>
      </c>
      <c r="G19" s="10">
        <v>85</v>
      </c>
      <c r="H19" s="10">
        <v>5</v>
      </c>
      <c r="I19" s="11" t="s">
        <v>31</v>
      </c>
      <c r="J19" s="10">
        <v>3</v>
      </c>
      <c r="K19" s="10">
        <v>4301</v>
      </c>
      <c r="L19" s="10">
        <v>1</v>
      </c>
      <c r="M19" s="10">
        <v>1</v>
      </c>
      <c r="N19" s="12">
        <f t="shared" si="0"/>
        <v>5875166</v>
      </c>
      <c r="O19" s="13">
        <v>823414</v>
      </c>
      <c r="P19" s="13">
        <v>415962</v>
      </c>
      <c r="Q19" s="13">
        <v>415962</v>
      </c>
      <c r="R19" s="13">
        <v>415962</v>
      </c>
      <c r="S19" s="13">
        <v>415962</v>
      </c>
      <c r="T19" s="13">
        <v>582229</v>
      </c>
      <c r="U19" s="13">
        <v>415962</v>
      </c>
      <c r="V19" s="13">
        <v>415962</v>
      </c>
      <c r="W19" s="13">
        <v>415962</v>
      </c>
      <c r="X19" s="13">
        <v>415962</v>
      </c>
      <c r="Y19" s="13">
        <v>415962</v>
      </c>
      <c r="Z19" s="13">
        <v>725865</v>
      </c>
    </row>
    <row r="20" spans="1:26" s="5" customFormat="1" ht="15" customHeight="1">
      <c r="A20" s="9">
        <v>2006</v>
      </c>
      <c r="B20" s="10">
        <v>38</v>
      </c>
      <c r="C20" s="10" t="s">
        <v>32</v>
      </c>
      <c r="D20" s="10">
        <v>3</v>
      </c>
      <c r="E20" s="10">
        <v>7</v>
      </c>
      <c r="F20" s="10">
        <v>1</v>
      </c>
      <c r="G20" s="10">
        <v>85</v>
      </c>
      <c r="H20" s="10">
        <v>1</v>
      </c>
      <c r="I20" s="11" t="s">
        <v>30</v>
      </c>
      <c r="J20" s="10">
        <v>1</v>
      </c>
      <c r="K20" s="10">
        <v>4312</v>
      </c>
      <c r="L20" s="10">
        <v>1</v>
      </c>
      <c r="M20" s="10">
        <v>1</v>
      </c>
      <c r="N20" s="12">
        <f t="shared" si="0"/>
        <v>40528</v>
      </c>
      <c r="O20" s="13">
        <v>5628</v>
      </c>
      <c r="P20" s="13">
        <v>2869</v>
      </c>
      <c r="Q20" s="13">
        <v>2869</v>
      </c>
      <c r="R20" s="13">
        <v>2869</v>
      </c>
      <c r="S20" s="13">
        <v>2869</v>
      </c>
      <c r="T20" s="13">
        <v>4016</v>
      </c>
      <c r="U20" s="13">
        <v>2869</v>
      </c>
      <c r="V20" s="13">
        <v>2869</v>
      </c>
      <c r="W20" s="13">
        <v>2869</v>
      </c>
      <c r="X20" s="13">
        <v>2869</v>
      </c>
      <c r="Y20" s="13">
        <v>2869</v>
      </c>
      <c r="Z20" s="13">
        <v>5063</v>
      </c>
    </row>
    <row r="21" spans="1:26" s="5" customFormat="1" ht="15" customHeight="1">
      <c r="A21" s="9">
        <v>2006</v>
      </c>
      <c r="B21" s="10">
        <v>38</v>
      </c>
      <c r="C21" s="10" t="s">
        <v>32</v>
      </c>
      <c r="D21" s="10">
        <v>3</v>
      </c>
      <c r="E21" s="16">
        <v>7</v>
      </c>
      <c r="F21" s="16">
        <v>1</v>
      </c>
      <c r="G21" s="16">
        <v>85</v>
      </c>
      <c r="H21" s="16">
        <v>2</v>
      </c>
      <c r="I21" s="17" t="s">
        <v>30</v>
      </c>
      <c r="J21" s="16">
        <v>1</v>
      </c>
      <c r="K21" s="16">
        <v>4312</v>
      </c>
      <c r="L21" s="16">
        <v>1</v>
      </c>
      <c r="M21" s="16">
        <v>1</v>
      </c>
      <c r="N21" s="12">
        <f t="shared" si="0"/>
        <v>452910</v>
      </c>
      <c r="O21" s="13">
        <v>62904</v>
      </c>
      <c r="P21" s="13">
        <v>32066</v>
      </c>
      <c r="Q21" s="13">
        <v>32066</v>
      </c>
      <c r="R21" s="13">
        <v>32066</v>
      </c>
      <c r="S21" s="13">
        <v>32066</v>
      </c>
      <c r="T21" s="13">
        <v>44883</v>
      </c>
      <c r="U21" s="13">
        <v>32066</v>
      </c>
      <c r="V21" s="13">
        <v>32066</v>
      </c>
      <c r="W21" s="13">
        <v>32066</v>
      </c>
      <c r="X21" s="13">
        <v>32066</v>
      </c>
      <c r="Y21" s="13">
        <v>32066</v>
      </c>
      <c r="Z21" s="13">
        <v>56529</v>
      </c>
    </row>
    <row r="22" spans="1:26" s="5" customFormat="1" ht="15" customHeight="1">
      <c r="A22" s="9">
        <v>2006</v>
      </c>
      <c r="B22" s="10">
        <v>38</v>
      </c>
      <c r="C22" s="10" t="s">
        <v>32</v>
      </c>
      <c r="D22" s="19">
        <v>3</v>
      </c>
      <c r="E22" s="16">
        <v>7</v>
      </c>
      <c r="F22" s="16">
        <v>1</v>
      </c>
      <c r="G22" s="16">
        <v>85</v>
      </c>
      <c r="H22" s="16">
        <v>4</v>
      </c>
      <c r="I22" s="17" t="s">
        <v>31</v>
      </c>
      <c r="J22" s="16">
        <v>3</v>
      </c>
      <c r="K22" s="16">
        <v>4312</v>
      </c>
      <c r="L22" s="16">
        <v>1</v>
      </c>
      <c r="M22" s="16">
        <v>1</v>
      </c>
      <c r="N22" s="12">
        <f t="shared" si="0"/>
        <v>7431208</v>
      </c>
      <c r="O22" s="13">
        <v>1032112</v>
      </c>
      <c r="P22" s="13">
        <v>526130</v>
      </c>
      <c r="Q22" s="13">
        <v>526130</v>
      </c>
      <c r="R22" s="13">
        <v>526130</v>
      </c>
      <c r="S22" s="13">
        <v>526130</v>
      </c>
      <c r="T22" s="13">
        <v>736433</v>
      </c>
      <c r="U22" s="14">
        <v>526130</v>
      </c>
      <c r="V22" s="14">
        <v>526130</v>
      </c>
      <c r="W22" s="14">
        <v>526130</v>
      </c>
      <c r="X22" s="14">
        <v>526130</v>
      </c>
      <c r="Y22" s="14">
        <v>526130</v>
      </c>
      <c r="Z22" s="14">
        <v>927493</v>
      </c>
    </row>
    <row r="23" spans="1:26" s="5" customFormat="1" ht="15" customHeight="1">
      <c r="A23" s="9">
        <v>2006</v>
      </c>
      <c r="B23" s="10">
        <v>38</v>
      </c>
      <c r="C23" s="10" t="s">
        <v>32</v>
      </c>
      <c r="D23" s="10">
        <v>3</v>
      </c>
      <c r="E23" s="10">
        <v>7</v>
      </c>
      <c r="F23" s="10">
        <v>1</v>
      </c>
      <c r="G23" s="10">
        <v>85</v>
      </c>
      <c r="H23" s="10">
        <v>8</v>
      </c>
      <c r="I23" s="11" t="s">
        <v>31</v>
      </c>
      <c r="J23" s="10">
        <v>3</v>
      </c>
      <c r="K23" s="10">
        <v>4312</v>
      </c>
      <c r="L23" s="10">
        <v>1</v>
      </c>
      <c r="M23" s="10">
        <v>1</v>
      </c>
      <c r="N23" s="12">
        <f t="shared" si="0"/>
        <v>244298</v>
      </c>
      <c r="O23" s="13">
        <v>33930</v>
      </c>
      <c r="P23" s="13">
        <v>17296</v>
      </c>
      <c r="Q23" s="13">
        <v>17296</v>
      </c>
      <c r="R23" s="13">
        <v>17296</v>
      </c>
      <c r="S23" s="13">
        <v>17296</v>
      </c>
      <c r="T23" s="13">
        <v>24210</v>
      </c>
      <c r="U23" s="13">
        <v>17296</v>
      </c>
      <c r="V23" s="13">
        <v>17296</v>
      </c>
      <c r="W23" s="13">
        <v>17296</v>
      </c>
      <c r="X23" s="13">
        <v>17296</v>
      </c>
      <c r="Y23" s="13">
        <v>17296</v>
      </c>
      <c r="Z23" s="14">
        <v>30494</v>
      </c>
    </row>
    <row r="24" spans="1:26" s="5" customFormat="1" ht="15" customHeight="1">
      <c r="A24" s="9">
        <v>2006</v>
      </c>
      <c r="B24" s="10">
        <v>38</v>
      </c>
      <c r="C24" s="10" t="s">
        <v>32</v>
      </c>
      <c r="D24" s="10">
        <v>3</v>
      </c>
      <c r="E24" s="10">
        <v>7</v>
      </c>
      <c r="F24" s="10">
        <v>3</v>
      </c>
      <c r="G24" s="10">
        <v>85</v>
      </c>
      <c r="H24" s="10">
        <v>5</v>
      </c>
      <c r="I24" s="11" t="s">
        <v>31</v>
      </c>
      <c r="J24" s="10">
        <v>3</v>
      </c>
      <c r="K24" s="10">
        <v>4312</v>
      </c>
      <c r="L24" s="10">
        <v>1</v>
      </c>
      <c r="M24" s="10">
        <v>1</v>
      </c>
      <c r="N24" s="12">
        <f t="shared" si="0"/>
        <v>423470</v>
      </c>
      <c r="O24" s="13">
        <v>58816</v>
      </c>
      <c r="P24" s="13">
        <v>29982</v>
      </c>
      <c r="Q24" s="13">
        <v>29982</v>
      </c>
      <c r="R24" s="13">
        <v>29982</v>
      </c>
      <c r="S24" s="13">
        <v>29982</v>
      </c>
      <c r="T24" s="13">
        <v>41966</v>
      </c>
      <c r="U24" s="13">
        <v>29982</v>
      </c>
      <c r="V24" s="13">
        <v>29982</v>
      </c>
      <c r="W24" s="13">
        <v>29982</v>
      </c>
      <c r="X24" s="13">
        <v>29982</v>
      </c>
      <c r="Y24" s="13">
        <v>29982</v>
      </c>
      <c r="Z24" s="14">
        <v>52850</v>
      </c>
    </row>
    <row r="25" spans="1:26" s="5" customFormat="1" ht="15" customHeight="1">
      <c r="A25" s="9">
        <v>2006</v>
      </c>
      <c r="B25" s="10">
        <v>38</v>
      </c>
      <c r="C25" s="10" t="s">
        <v>32</v>
      </c>
      <c r="D25" s="19">
        <v>3</v>
      </c>
      <c r="E25" s="16">
        <v>7</v>
      </c>
      <c r="F25" s="16">
        <v>1</v>
      </c>
      <c r="G25" s="16">
        <v>85</v>
      </c>
      <c r="H25" s="16">
        <v>4</v>
      </c>
      <c r="I25" s="17" t="s">
        <v>31</v>
      </c>
      <c r="J25" s="16">
        <v>3</v>
      </c>
      <c r="K25" s="16">
        <v>4322</v>
      </c>
      <c r="L25" s="16">
        <v>1</v>
      </c>
      <c r="M25" s="16">
        <v>1</v>
      </c>
      <c r="N25" s="12">
        <f t="shared" si="0"/>
        <v>205164</v>
      </c>
      <c r="O25" s="13">
        <v>28754</v>
      </c>
      <c r="P25" s="13">
        <v>14526</v>
      </c>
      <c r="Q25" s="13">
        <v>14526</v>
      </c>
      <c r="R25" s="13">
        <v>14526</v>
      </c>
      <c r="S25" s="13">
        <v>14526</v>
      </c>
      <c r="T25" s="13">
        <v>20332</v>
      </c>
      <c r="U25" s="14">
        <v>14526</v>
      </c>
      <c r="V25" s="14">
        <v>14526</v>
      </c>
      <c r="W25" s="14">
        <v>14526</v>
      </c>
      <c r="X25" s="14">
        <v>14526</v>
      </c>
      <c r="Y25" s="14">
        <v>14526</v>
      </c>
      <c r="Z25" s="14">
        <v>25344</v>
      </c>
    </row>
    <row r="26" spans="1:26" s="5" customFormat="1" ht="15" customHeight="1">
      <c r="A26" s="9">
        <v>2006</v>
      </c>
      <c r="B26" s="10">
        <v>38</v>
      </c>
      <c r="C26" s="10" t="s">
        <v>32</v>
      </c>
      <c r="D26" s="10">
        <v>3</v>
      </c>
      <c r="E26" s="10">
        <v>7</v>
      </c>
      <c r="F26" s="10">
        <v>1</v>
      </c>
      <c r="G26" s="10">
        <v>85</v>
      </c>
      <c r="H26" s="10">
        <v>1</v>
      </c>
      <c r="I26" s="11" t="s">
        <v>30</v>
      </c>
      <c r="J26" s="10">
        <v>1</v>
      </c>
      <c r="K26" s="10">
        <v>4323</v>
      </c>
      <c r="L26" s="10">
        <v>1</v>
      </c>
      <c r="M26" s="10">
        <v>1</v>
      </c>
      <c r="N26" s="12">
        <f>SUM(O26:Z26)</f>
        <v>15656</v>
      </c>
      <c r="O26" s="13">
        <v>2174</v>
      </c>
      <c r="P26" s="13">
        <v>1108</v>
      </c>
      <c r="Q26" s="13">
        <v>1108</v>
      </c>
      <c r="R26" s="13">
        <v>1108</v>
      </c>
      <c r="S26" s="13">
        <v>1108</v>
      </c>
      <c r="T26" s="13">
        <v>1552</v>
      </c>
      <c r="U26" s="13">
        <v>1108</v>
      </c>
      <c r="V26" s="13">
        <v>1108</v>
      </c>
      <c r="W26" s="13">
        <v>1108</v>
      </c>
      <c r="X26" s="13">
        <v>1108</v>
      </c>
      <c r="Y26" s="13">
        <v>1108</v>
      </c>
      <c r="Z26" s="14">
        <v>1958</v>
      </c>
    </row>
    <row r="27" spans="1:26" s="5" customFormat="1" ht="15" customHeight="1">
      <c r="A27" s="9">
        <v>2006</v>
      </c>
      <c r="B27" s="10">
        <v>38</v>
      </c>
      <c r="C27" s="10" t="s">
        <v>32</v>
      </c>
      <c r="D27" s="10">
        <v>3</v>
      </c>
      <c r="E27" s="16">
        <v>7</v>
      </c>
      <c r="F27" s="16">
        <v>1</v>
      </c>
      <c r="G27" s="16">
        <v>85</v>
      </c>
      <c r="H27" s="16">
        <v>2</v>
      </c>
      <c r="I27" s="17" t="s">
        <v>30</v>
      </c>
      <c r="J27" s="16">
        <v>1</v>
      </c>
      <c r="K27" s="16">
        <v>4323</v>
      </c>
      <c r="L27" s="16">
        <v>1</v>
      </c>
      <c r="M27" s="16">
        <v>1</v>
      </c>
      <c r="N27" s="12">
        <f>SUM(O27:Z27)</f>
        <v>174951</v>
      </c>
      <c r="O27" s="13">
        <v>24298</v>
      </c>
      <c r="P27" s="13">
        <v>12387</v>
      </c>
      <c r="Q27" s="13">
        <v>12387</v>
      </c>
      <c r="R27" s="13">
        <v>12387</v>
      </c>
      <c r="S27" s="13">
        <v>12387</v>
      </c>
      <c r="T27" s="13">
        <v>17338</v>
      </c>
      <c r="U27" s="13">
        <v>12387</v>
      </c>
      <c r="V27" s="13">
        <v>12387</v>
      </c>
      <c r="W27" s="13">
        <v>12387</v>
      </c>
      <c r="X27" s="13">
        <v>12387</v>
      </c>
      <c r="Y27" s="13">
        <v>12387</v>
      </c>
      <c r="Z27" s="13">
        <v>21832</v>
      </c>
    </row>
    <row r="28" spans="1:26" s="5" customFormat="1" ht="15" customHeight="1">
      <c r="A28" s="9">
        <v>2006</v>
      </c>
      <c r="B28" s="10">
        <v>38</v>
      </c>
      <c r="C28" s="10" t="s">
        <v>32</v>
      </c>
      <c r="D28" s="10">
        <v>3</v>
      </c>
      <c r="E28" s="10">
        <v>7</v>
      </c>
      <c r="F28" s="10">
        <v>1</v>
      </c>
      <c r="G28" s="10">
        <v>85</v>
      </c>
      <c r="H28" s="10">
        <v>4</v>
      </c>
      <c r="I28" s="11" t="s">
        <v>31</v>
      </c>
      <c r="J28" s="10">
        <v>3</v>
      </c>
      <c r="K28" s="10">
        <v>4323</v>
      </c>
      <c r="L28" s="10">
        <v>1</v>
      </c>
      <c r="M28" s="10">
        <v>1</v>
      </c>
      <c r="N28" s="12">
        <f>SUM(O28:Z28)</f>
        <v>2920901</v>
      </c>
      <c r="O28" s="13">
        <v>405680</v>
      </c>
      <c r="P28" s="13">
        <v>206800</v>
      </c>
      <c r="Q28" s="13">
        <v>206800</v>
      </c>
      <c r="R28" s="13">
        <v>206800</v>
      </c>
      <c r="S28" s="13">
        <v>206800</v>
      </c>
      <c r="T28" s="13">
        <v>289461</v>
      </c>
      <c r="U28" s="13">
        <v>206800</v>
      </c>
      <c r="V28" s="13">
        <v>206800</v>
      </c>
      <c r="W28" s="13">
        <v>206800</v>
      </c>
      <c r="X28" s="13">
        <v>206800</v>
      </c>
      <c r="Y28" s="13">
        <v>206800</v>
      </c>
      <c r="Z28" s="13">
        <v>364560</v>
      </c>
    </row>
    <row r="29" spans="1:26" s="5" customFormat="1" ht="15" customHeight="1">
      <c r="A29" s="9">
        <v>2006</v>
      </c>
      <c r="B29" s="10">
        <v>38</v>
      </c>
      <c r="C29" s="10" t="s">
        <v>32</v>
      </c>
      <c r="D29" s="10">
        <v>3</v>
      </c>
      <c r="E29" s="10">
        <v>7</v>
      </c>
      <c r="F29" s="10">
        <v>1</v>
      </c>
      <c r="G29" s="10">
        <v>85</v>
      </c>
      <c r="H29" s="10">
        <v>8</v>
      </c>
      <c r="I29" s="11" t="s">
        <v>31</v>
      </c>
      <c r="J29" s="10">
        <v>3</v>
      </c>
      <c r="K29" s="10">
        <v>4323</v>
      </c>
      <c r="L29" s="10">
        <v>1</v>
      </c>
      <c r="M29" s="10">
        <v>1</v>
      </c>
      <c r="N29" s="12">
        <f>SUM(O29:Z29)</f>
        <v>93961</v>
      </c>
      <c r="O29" s="13">
        <v>13050</v>
      </c>
      <c r="P29" s="13">
        <v>6652</v>
      </c>
      <c r="Q29" s="13">
        <v>6652</v>
      </c>
      <c r="R29" s="13">
        <v>6652</v>
      </c>
      <c r="S29" s="13">
        <v>6652</v>
      </c>
      <c r="T29" s="13">
        <v>9312</v>
      </c>
      <c r="U29" s="13">
        <v>6652</v>
      </c>
      <c r="V29" s="13">
        <v>6652</v>
      </c>
      <c r="W29" s="13">
        <v>6652</v>
      </c>
      <c r="X29" s="13">
        <v>6652</v>
      </c>
      <c r="Y29" s="13">
        <v>6652</v>
      </c>
      <c r="Z29" s="13">
        <v>11731</v>
      </c>
    </row>
    <row r="30" spans="1:26" s="5" customFormat="1" ht="15" customHeight="1">
      <c r="A30" s="9">
        <v>2006</v>
      </c>
      <c r="B30" s="10">
        <v>38</v>
      </c>
      <c r="C30" s="10" t="s">
        <v>32</v>
      </c>
      <c r="D30" s="10">
        <v>3</v>
      </c>
      <c r="E30" s="10">
        <v>7</v>
      </c>
      <c r="F30" s="10">
        <v>3</v>
      </c>
      <c r="G30" s="10">
        <v>85</v>
      </c>
      <c r="H30" s="10">
        <v>5</v>
      </c>
      <c r="I30" s="11" t="s">
        <v>31</v>
      </c>
      <c r="J30" s="10">
        <v>3</v>
      </c>
      <c r="K30" s="10">
        <v>4323</v>
      </c>
      <c r="L30" s="10">
        <v>1</v>
      </c>
      <c r="M30" s="10">
        <v>1</v>
      </c>
      <c r="N30" s="12">
        <f>SUM(O30:Z30)</f>
        <v>162873</v>
      </c>
      <c r="O30" s="13">
        <v>22622</v>
      </c>
      <c r="P30" s="13">
        <v>11531</v>
      </c>
      <c r="Q30" s="13">
        <v>11531</v>
      </c>
      <c r="R30" s="13">
        <v>11531</v>
      </c>
      <c r="S30" s="13">
        <v>11531</v>
      </c>
      <c r="T30" s="13">
        <v>16141</v>
      </c>
      <c r="U30" s="13">
        <v>11531</v>
      </c>
      <c r="V30" s="13">
        <v>11531</v>
      </c>
      <c r="W30" s="13">
        <v>11531</v>
      </c>
      <c r="X30" s="13">
        <v>11531</v>
      </c>
      <c r="Y30" s="13">
        <v>11531</v>
      </c>
      <c r="Z30" s="13">
        <v>20331</v>
      </c>
    </row>
    <row r="31" spans="1:26" s="5" customFormat="1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2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5" customFormat="1" ht="15" customHeight="1" thickBot="1">
      <c r="A32" s="60" t="s">
        <v>33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20">
        <f aca="true" t="shared" si="1" ref="N32:Z32">SUBTOTAL(9,N15:N31)</f>
        <v>119613274</v>
      </c>
      <c r="O32" s="20">
        <f t="shared" si="1"/>
        <v>16752152</v>
      </c>
      <c r="P32" s="20">
        <f t="shared" si="1"/>
        <v>8468619</v>
      </c>
      <c r="Q32" s="20">
        <f t="shared" si="1"/>
        <v>8468619</v>
      </c>
      <c r="R32" s="20">
        <f t="shared" si="1"/>
        <v>8468619</v>
      </c>
      <c r="S32" s="20">
        <f t="shared" si="1"/>
        <v>8468619</v>
      </c>
      <c r="T32" s="20">
        <f t="shared" si="1"/>
        <v>11853677</v>
      </c>
      <c r="U32" s="20">
        <f t="shared" si="1"/>
        <v>8468619</v>
      </c>
      <c r="V32" s="20">
        <f t="shared" si="1"/>
        <v>8468619</v>
      </c>
      <c r="W32" s="20">
        <f t="shared" si="1"/>
        <v>8468619</v>
      </c>
      <c r="X32" s="20">
        <f t="shared" si="1"/>
        <v>8468619</v>
      </c>
      <c r="Y32" s="20">
        <f t="shared" si="1"/>
        <v>8468619</v>
      </c>
      <c r="Z32" s="20">
        <f t="shared" si="1"/>
        <v>14789874</v>
      </c>
    </row>
    <row r="33" spans="1:26" s="5" customFormat="1" ht="1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s="21" customFormat="1" ht="15" customHeight="1" thickBot="1">
      <c r="A34" s="56" t="s">
        <v>36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s="21" customFormat="1" ht="15" customHeight="1" thickBot="1">
      <c r="A35" s="57" t="s">
        <v>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 t="s">
        <v>4</v>
      </c>
      <c r="O35" s="54" t="s">
        <v>5</v>
      </c>
      <c r="P35" s="54" t="s">
        <v>6</v>
      </c>
      <c r="Q35" s="54" t="s">
        <v>7</v>
      </c>
      <c r="R35" s="54" t="s">
        <v>8</v>
      </c>
      <c r="S35" s="54" t="s">
        <v>9</v>
      </c>
      <c r="T35" s="54" t="s">
        <v>10</v>
      </c>
      <c r="U35" s="54" t="s">
        <v>11</v>
      </c>
      <c r="V35" s="54" t="s">
        <v>12</v>
      </c>
      <c r="W35" s="54" t="s">
        <v>13</v>
      </c>
      <c r="X35" s="54" t="s">
        <v>14</v>
      </c>
      <c r="Y35" s="54" t="s">
        <v>15</v>
      </c>
      <c r="Z35" s="54" t="s">
        <v>16</v>
      </c>
    </row>
    <row r="36" spans="1:26" s="21" customFormat="1" ht="15" customHeight="1" thickBot="1">
      <c r="A36" s="7" t="s">
        <v>17</v>
      </c>
      <c r="B36" s="7" t="s">
        <v>18</v>
      </c>
      <c r="C36" s="8" t="s">
        <v>19</v>
      </c>
      <c r="D36" s="7" t="s">
        <v>20</v>
      </c>
      <c r="E36" s="7" t="s">
        <v>21</v>
      </c>
      <c r="F36" s="7" t="s">
        <v>22</v>
      </c>
      <c r="G36" s="7" t="s">
        <v>23</v>
      </c>
      <c r="H36" s="7" t="s">
        <v>24</v>
      </c>
      <c r="I36" s="7" t="s">
        <v>25</v>
      </c>
      <c r="J36" s="7" t="s">
        <v>26</v>
      </c>
      <c r="K36" s="7" t="s">
        <v>27</v>
      </c>
      <c r="L36" s="7" t="s">
        <v>28</v>
      </c>
      <c r="M36" s="7" t="s">
        <v>29</v>
      </c>
      <c r="N36" s="59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3.5" thickBot="1">
      <c r="A37" s="45">
        <v>2006</v>
      </c>
      <c r="B37" s="46">
        <v>38</v>
      </c>
      <c r="C37" s="46" t="s">
        <v>32</v>
      </c>
      <c r="D37" s="46">
        <v>3</v>
      </c>
      <c r="E37" s="46">
        <v>7</v>
      </c>
      <c r="F37" s="46">
        <v>1</v>
      </c>
      <c r="G37" s="46">
        <v>85</v>
      </c>
      <c r="H37" s="46">
        <v>4</v>
      </c>
      <c r="I37" s="47" t="s">
        <v>31</v>
      </c>
      <c r="J37" s="46">
        <v>3</v>
      </c>
      <c r="K37" s="46">
        <v>4301</v>
      </c>
      <c r="L37" s="46">
        <v>1</v>
      </c>
      <c r="M37" s="46">
        <v>2</v>
      </c>
      <c r="N37" s="48">
        <f>SUM(O37:Z37)</f>
        <v>27641870</v>
      </c>
      <c r="O37" s="49">
        <v>435769</v>
      </c>
      <c r="P37" s="49">
        <v>1538676</v>
      </c>
      <c r="Q37" s="49">
        <v>1974419</v>
      </c>
      <c r="R37" s="49">
        <v>2566745</v>
      </c>
      <c r="S37" s="49">
        <v>2566745</v>
      </c>
      <c r="T37" s="49">
        <v>2764187</v>
      </c>
      <c r="U37" s="49">
        <v>2606233</v>
      </c>
      <c r="V37" s="49">
        <v>2764187</v>
      </c>
      <c r="W37" s="49">
        <v>2606233</v>
      </c>
      <c r="X37" s="49">
        <v>2606233</v>
      </c>
      <c r="Y37" s="49">
        <v>2606233</v>
      </c>
      <c r="Z37" s="49">
        <v>2606210</v>
      </c>
    </row>
    <row r="38" spans="14:26" ht="12.75"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4:26" ht="12.75"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</sheetData>
  <mergeCells count="33">
    <mergeCell ref="Z13:Z14"/>
    <mergeCell ref="A8:Z8"/>
    <mergeCell ref="A9:Z9"/>
    <mergeCell ref="V13:V14"/>
    <mergeCell ref="W13:W14"/>
    <mergeCell ref="X13:X14"/>
    <mergeCell ref="Y13:Y14"/>
    <mergeCell ref="R13:R14"/>
    <mergeCell ref="S13:S14"/>
    <mergeCell ref="T13:T14"/>
    <mergeCell ref="A13:M13"/>
    <mergeCell ref="A32:M32"/>
    <mergeCell ref="U13:U14"/>
    <mergeCell ref="N13:N14"/>
    <mergeCell ref="O13:O14"/>
    <mergeCell ref="P13:P14"/>
    <mergeCell ref="Q13:Q14"/>
    <mergeCell ref="S35:S36"/>
    <mergeCell ref="T35:T36"/>
    <mergeCell ref="A35:M35"/>
    <mergeCell ref="N35:N36"/>
    <mergeCell ref="O35:O36"/>
    <mergeCell ref="P35:P36"/>
    <mergeCell ref="Y35:Y36"/>
    <mergeCell ref="Z35:Z36"/>
    <mergeCell ref="A34:M34"/>
    <mergeCell ref="A12:M12"/>
    <mergeCell ref="U35:U36"/>
    <mergeCell ref="V35:V36"/>
    <mergeCell ref="W35:W36"/>
    <mergeCell ref="X35:X36"/>
    <mergeCell ref="Q35:Q36"/>
    <mergeCell ref="R35:R36"/>
  </mergeCells>
  <printOptions horizontalCentered="1" verticalCentered="1"/>
  <pageMargins left="0" right="0" top="1.1811023622047245" bottom="0.7874015748031497" header="0" footer="0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8:S41"/>
  <sheetViews>
    <sheetView workbookViewId="0" topLeftCell="A1">
      <selection activeCell="A8" sqref="A8:P8"/>
    </sheetView>
  </sheetViews>
  <sheetFormatPr defaultColWidth="11.421875" defaultRowHeight="12.75"/>
  <cols>
    <col min="1" max="1" width="4.8515625" style="24" customWidth="1"/>
    <col min="2" max="2" width="6.00390625" style="24" customWidth="1"/>
    <col min="3" max="4" width="4.7109375" style="24" bestFit="1" customWidth="1"/>
    <col min="5" max="7" width="3.00390625" style="24" bestFit="1" customWidth="1"/>
    <col min="8" max="8" width="3.140625" style="24" bestFit="1" customWidth="1"/>
    <col min="9" max="10" width="4.28125" style="24" bestFit="1" customWidth="1"/>
    <col min="11" max="12" width="5.00390625" style="24" bestFit="1" customWidth="1"/>
    <col min="13" max="13" width="3.140625" style="25" bestFit="1" customWidth="1"/>
    <col min="14" max="14" width="31.421875" style="24" customWidth="1"/>
    <col min="15" max="15" width="26.421875" style="24" customWidth="1"/>
    <col min="16" max="16" width="21.28125" style="24" customWidth="1"/>
    <col min="17" max="16384" width="11.421875" style="24" customWidth="1"/>
  </cols>
  <sheetData>
    <row r="1" ht="12.75"/>
    <row r="2" ht="12.75"/>
    <row r="3" ht="12.75"/>
    <row r="4" ht="12.75"/>
    <row r="5" ht="12.75"/>
    <row r="6" ht="12.75"/>
    <row r="7" ht="12.75"/>
    <row r="8" spans="1:16" s="1" customFormat="1" ht="15">
      <c r="A8" s="62" t="s">
        <v>52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1" customFormat="1" ht="15">
      <c r="A9" s="62" t="s">
        <v>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3:15" s="1" customFormat="1" ht="12.75">
      <c r="M10" s="2"/>
      <c r="N10" s="2"/>
      <c r="O10" s="2"/>
    </row>
    <row r="11" spans="1:15" s="5" customFormat="1" ht="12.75">
      <c r="A11" s="3"/>
      <c r="B11" s="4" t="s">
        <v>1</v>
      </c>
      <c r="C11" s="3"/>
      <c r="D11" s="3"/>
      <c r="E11" s="4"/>
      <c r="G11" s="3"/>
      <c r="H11" s="3"/>
      <c r="I11" s="3"/>
      <c r="J11" s="3"/>
      <c r="K11" s="3"/>
      <c r="L11" s="3"/>
      <c r="M11" s="3"/>
      <c r="N11" s="3"/>
      <c r="O11" s="3"/>
    </row>
    <row r="12" ht="12.75">
      <c r="P12" s="6" t="s">
        <v>37</v>
      </c>
    </row>
    <row r="13" ht="13.5" thickBot="1">
      <c r="P13" s="6"/>
    </row>
    <row r="14" spans="1:16" ht="26.25" customHeight="1" thickBot="1">
      <c r="A14" s="72" t="s">
        <v>38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5" t="s">
        <v>39</v>
      </c>
      <c r="O14" s="66"/>
      <c r="P14" s="67"/>
    </row>
    <row r="15" spans="1:16" ht="26.25" customHeight="1" thickBo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29" t="s">
        <v>35</v>
      </c>
      <c r="O15" s="30" t="s">
        <v>36</v>
      </c>
      <c r="P15" s="30" t="s">
        <v>33</v>
      </c>
    </row>
    <row r="16" spans="1:16" ht="26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27"/>
      <c r="O16" s="28"/>
      <c r="P16" s="28"/>
    </row>
    <row r="17" spans="1:16" ht="15.75" customHeight="1">
      <c r="A17" s="69" t="s">
        <v>47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36">
        <f>+N19+N21+N23+N25</f>
        <v>216686211</v>
      </c>
      <c r="O17" s="36">
        <f>+O19+O21+O23+O25</f>
        <v>32138045</v>
      </c>
      <c r="P17" s="36">
        <f>+P19+P21+P23+P25</f>
        <v>248824256</v>
      </c>
    </row>
    <row r="18" spans="1:16" s="5" customFormat="1" ht="15" customHeight="1">
      <c r="A18" s="9"/>
      <c r="B18" s="10"/>
      <c r="C18" s="10"/>
      <c r="D18" s="10"/>
      <c r="E18" s="10"/>
      <c r="F18" s="10"/>
      <c r="G18" s="10"/>
      <c r="H18" s="10"/>
      <c r="I18" s="11"/>
      <c r="J18" s="10"/>
      <c r="K18" s="10"/>
      <c r="L18" s="10"/>
      <c r="M18" s="10"/>
      <c r="N18" s="12"/>
      <c r="O18" s="15"/>
      <c r="P18" s="15"/>
    </row>
    <row r="19" spans="1:16" s="5" customFormat="1" ht="15" customHeight="1">
      <c r="A19" s="9"/>
      <c r="B19" s="10"/>
      <c r="C19" s="68" t="s">
        <v>40</v>
      </c>
      <c r="D19" s="68"/>
      <c r="E19" s="68"/>
      <c r="F19" s="68"/>
      <c r="G19" s="68"/>
      <c r="H19" s="68"/>
      <c r="I19" s="68"/>
      <c r="J19" s="68"/>
      <c r="K19" s="68"/>
      <c r="L19" s="10"/>
      <c r="M19" s="10"/>
      <c r="N19" s="32">
        <v>119613274</v>
      </c>
      <c r="O19" s="32">
        <v>27641870</v>
      </c>
      <c r="P19" s="32">
        <f>+N19+O19</f>
        <v>147255144</v>
      </c>
    </row>
    <row r="20" spans="1:16" s="5" customFormat="1" ht="15" customHeight="1">
      <c r="A20" s="9"/>
      <c r="B20" s="10"/>
      <c r="C20" s="10"/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2"/>
      <c r="O20" s="13"/>
      <c r="P20" s="14"/>
    </row>
    <row r="21" spans="1:16" s="5" customFormat="1" ht="15" customHeight="1">
      <c r="A21" s="9"/>
      <c r="B21" s="10"/>
      <c r="C21" s="68" t="s">
        <v>41</v>
      </c>
      <c r="D21" s="68"/>
      <c r="E21" s="68"/>
      <c r="F21" s="68"/>
      <c r="G21" s="68"/>
      <c r="H21" s="68"/>
      <c r="I21" s="68"/>
      <c r="J21" s="68"/>
      <c r="K21" s="68"/>
      <c r="L21" s="68"/>
      <c r="M21" s="10"/>
      <c r="N21" s="32">
        <v>13544741</v>
      </c>
      <c r="O21" s="32">
        <v>2173659</v>
      </c>
      <c r="P21" s="32">
        <f>+N21+O21</f>
        <v>15718400</v>
      </c>
    </row>
    <row r="22" spans="1:16" s="5" customFormat="1" ht="15" customHeight="1">
      <c r="A22" s="9"/>
      <c r="B22" s="10"/>
      <c r="C22" s="10"/>
      <c r="D22" s="10"/>
      <c r="E22" s="10"/>
      <c r="F22" s="10"/>
      <c r="G22" s="10"/>
      <c r="H22" s="10"/>
      <c r="I22" s="11"/>
      <c r="J22" s="10"/>
      <c r="K22" s="10"/>
      <c r="L22" s="10"/>
      <c r="M22" s="10"/>
      <c r="N22" s="12"/>
      <c r="O22" s="13"/>
      <c r="P22" s="13"/>
    </row>
    <row r="23" spans="1:16" s="5" customFormat="1" ht="15" customHeight="1">
      <c r="A23" s="9"/>
      <c r="B23" s="10"/>
      <c r="C23" s="68" t="s">
        <v>42</v>
      </c>
      <c r="D23" s="68"/>
      <c r="E23" s="68"/>
      <c r="F23" s="68"/>
      <c r="G23" s="68"/>
      <c r="H23" s="68"/>
      <c r="I23" s="68"/>
      <c r="J23" s="68"/>
      <c r="K23" s="68"/>
      <c r="L23" s="10"/>
      <c r="M23" s="10"/>
      <c r="N23" s="32">
        <v>74196996</v>
      </c>
      <c r="O23" s="32">
        <v>1532700</v>
      </c>
      <c r="P23" s="32">
        <f>+N23+O23</f>
        <v>75729696</v>
      </c>
    </row>
    <row r="24" spans="1:16" s="5" customFormat="1" ht="15" customHeight="1">
      <c r="A24" s="9"/>
      <c r="B24" s="10"/>
      <c r="C24" s="31"/>
      <c r="D24" s="31"/>
      <c r="E24" s="33"/>
      <c r="F24" s="33"/>
      <c r="G24" s="33"/>
      <c r="H24" s="33"/>
      <c r="I24" s="34"/>
      <c r="J24" s="33"/>
      <c r="K24" s="33"/>
      <c r="L24" s="16"/>
      <c r="M24" s="16"/>
      <c r="N24" s="12"/>
      <c r="O24" s="13"/>
      <c r="P24" s="13"/>
    </row>
    <row r="25" spans="1:16" s="5" customFormat="1" ht="15" customHeight="1">
      <c r="A25" s="9"/>
      <c r="B25" s="10"/>
      <c r="C25" s="68" t="s">
        <v>43</v>
      </c>
      <c r="D25" s="68"/>
      <c r="E25" s="68"/>
      <c r="F25" s="68"/>
      <c r="G25" s="68"/>
      <c r="H25" s="68"/>
      <c r="I25" s="68"/>
      <c r="J25" s="68"/>
      <c r="K25" s="68"/>
      <c r="L25" s="10"/>
      <c r="M25" s="10"/>
      <c r="N25" s="32">
        <v>9331200</v>
      </c>
      <c r="O25" s="32">
        <v>789816</v>
      </c>
      <c r="P25" s="32">
        <f>+N25+O25</f>
        <v>10121016</v>
      </c>
    </row>
    <row r="26" spans="1:16" s="5" customFormat="1" ht="15" customHeight="1">
      <c r="A26" s="9"/>
      <c r="B26" s="10"/>
      <c r="C26" s="10"/>
      <c r="D26" s="10"/>
      <c r="E26" s="16"/>
      <c r="F26" s="16"/>
      <c r="G26" s="16"/>
      <c r="H26" s="16"/>
      <c r="I26" s="17"/>
      <c r="J26" s="16"/>
      <c r="K26" s="16"/>
      <c r="L26" s="16"/>
      <c r="M26" s="16"/>
      <c r="N26" s="12"/>
      <c r="O26" s="13"/>
      <c r="P26" s="13"/>
    </row>
    <row r="27" spans="1:16" s="5" customFormat="1" ht="18" customHeight="1">
      <c r="A27" s="69" t="s">
        <v>46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  <c r="N27" s="37">
        <f>+N29+N31</f>
        <v>25833333</v>
      </c>
      <c r="O27" s="37">
        <f>+O29+O31</f>
        <v>2861955</v>
      </c>
      <c r="P27" s="37">
        <f>+P29+P31</f>
        <v>28695288</v>
      </c>
    </row>
    <row r="28" spans="1:16" s="5" customFormat="1" ht="15" customHeight="1">
      <c r="A28" s="9"/>
      <c r="B28" s="10"/>
      <c r="C28" s="10"/>
      <c r="D28" s="18"/>
      <c r="E28" s="16"/>
      <c r="F28" s="16"/>
      <c r="G28" s="16"/>
      <c r="H28" s="16"/>
      <c r="I28" s="17"/>
      <c r="J28" s="16"/>
      <c r="K28" s="16"/>
      <c r="L28" s="16"/>
      <c r="M28" s="16"/>
      <c r="N28" s="12"/>
      <c r="O28" s="13"/>
      <c r="P28" s="14"/>
    </row>
    <row r="29" spans="1:16" s="5" customFormat="1" ht="15" customHeight="1">
      <c r="A29" s="9"/>
      <c r="B29" s="10"/>
      <c r="C29" s="68" t="s">
        <v>44</v>
      </c>
      <c r="D29" s="68"/>
      <c r="E29" s="68"/>
      <c r="F29" s="68"/>
      <c r="G29" s="68"/>
      <c r="H29" s="68"/>
      <c r="I29" s="68"/>
      <c r="J29" s="68"/>
      <c r="K29" s="68"/>
      <c r="L29" s="68"/>
      <c r="M29" s="10"/>
      <c r="N29" s="32">
        <v>25833333</v>
      </c>
      <c r="O29" s="32">
        <v>1456065</v>
      </c>
      <c r="P29" s="32">
        <f>+N29+O29</f>
        <v>27289398</v>
      </c>
    </row>
    <row r="30" spans="1:19" s="5" customFormat="1" ht="15" customHeight="1">
      <c r="A30" s="9"/>
      <c r="B30" s="10"/>
      <c r="C30" s="31"/>
      <c r="D30" s="35"/>
      <c r="E30" s="33"/>
      <c r="F30" s="33"/>
      <c r="G30" s="33"/>
      <c r="H30" s="33"/>
      <c r="I30" s="34"/>
      <c r="J30" s="33"/>
      <c r="K30" s="33"/>
      <c r="L30" s="33"/>
      <c r="M30" s="16"/>
      <c r="N30" s="12"/>
      <c r="O30" s="13"/>
      <c r="P30" s="14"/>
      <c r="S30" s="5">
        <v>0</v>
      </c>
    </row>
    <row r="31" spans="1:19" s="5" customFormat="1" ht="15" customHeight="1">
      <c r="A31" s="9"/>
      <c r="B31" s="10"/>
      <c r="C31" s="68" t="s">
        <v>45</v>
      </c>
      <c r="D31" s="68"/>
      <c r="E31" s="68"/>
      <c r="F31" s="68"/>
      <c r="G31" s="68"/>
      <c r="H31" s="68"/>
      <c r="I31" s="68"/>
      <c r="J31" s="68"/>
      <c r="K31" s="68"/>
      <c r="L31" s="31"/>
      <c r="M31" s="10"/>
      <c r="N31" s="32">
        <v>0</v>
      </c>
      <c r="O31" s="32">
        <v>1405890</v>
      </c>
      <c r="P31" s="32">
        <f>+N31+O31</f>
        <v>1405890</v>
      </c>
      <c r="S31" s="5">
        <v>0</v>
      </c>
    </row>
    <row r="32" spans="1:16" s="5" customFormat="1" ht="15" customHeight="1">
      <c r="A32" s="9"/>
      <c r="B32" s="10"/>
      <c r="C32" s="10"/>
      <c r="D32" s="10"/>
      <c r="E32" s="10"/>
      <c r="F32" s="10"/>
      <c r="G32" s="10"/>
      <c r="H32" s="10"/>
      <c r="I32" s="11"/>
      <c r="J32" s="10"/>
      <c r="K32" s="10"/>
      <c r="L32" s="10"/>
      <c r="M32" s="10"/>
      <c r="N32" s="12"/>
      <c r="O32" s="13"/>
      <c r="P32" s="13"/>
    </row>
    <row r="33" spans="1:16" s="5" customFormat="1" ht="15" customHeight="1">
      <c r="A33" s="9"/>
      <c r="B33" s="10"/>
      <c r="C33" s="10"/>
      <c r="D33" s="10"/>
      <c r="E33" s="10"/>
      <c r="F33" s="10"/>
      <c r="G33" s="10"/>
      <c r="H33" s="10"/>
      <c r="I33" s="11"/>
      <c r="J33" s="10"/>
      <c r="K33" s="10"/>
      <c r="L33" s="10"/>
      <c r="M33" s="10"/>
      <c r="N33" s="12"/>
      <c r="O33" s="13"/>
      <c r="P33" s="13"/>
    </row>
    <row r="34" spans="1:16" s="5" customFormat="1" ht="1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"/>
      <c r="O34" s="13"/>
      <c r="P34" s="13"/>
    </row>
    <row r="35" spans="1:16" s="5" customFormat="1" ht="15" customHeight="1" thickBot="1">
      <c r="A35" s="63" t="s">
        <v>33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38">
        <f>+N27+N17</f>
        <v>242519544</v>
      </c>
      <c r="O35" s="38">
        <f>+O27+O17</f>
        <v>35000000</v>
      </c>
      <c r="P35" s="38">
        <f>+P27+P17</f>
        <v>277519544</v>
      </c>
    </row>
    <row r="36" spans="13:16" s="21" customFormat="1" ht="15" customHeight="1">
      <c r="M36" s="22"/>
      <c r="N36" s="23"/>
      <c r="O36" s="23"/>
      <c r="P36" s="23"/>
    </row>
    <row r="37" spans="13:16" s="21" customFormat="1" ht="15" customHeight="1">
      <c r="M37" s="22"/>
      <c r="N37" s="23"/>
      <c r="O37" s="23"/>
      <c r="P37" s="23"/>
    </row>
    <row r="38" spans="13:16" s="21" customFormat="1" ht="15" customHeight="1">
      <c r="M38" s="22"/>
      <c r="N38" s="23"/>
      <c r="O38" s="23"/>
      <c r="P38" s="23"/>
    </row>
    <row r="39" spans="14:16" ht="12.75">
      <c r="N39" s="26"/>
      <c r="O39" s="26"/>
      <c r="P39" s="26"/>
    </row>
    <row r="40" spans="14:16" ht="12.75">
      <c r="N40" s="26"/>
      <c r="O40" s="26"/>
      <c r="P40" s="26"/>
    </row>
    <row r="41" spans="14:16" ht="12.75">
      <c r="N41" s="26"/>
      <c r="O41" s="26"/>
      <c r="P41" s="26"/>
    </row>
  </sheetData>
  <mergeCells count="13">
    <mergeCell ref="A8:P8"/>
    <mergeCell ref="A9:P9"/>
    <mergeCell ref="A14:M14"/>
    <mergeCell ref="A35:M35"/>
    <mergeCell ref="N14:P14"/>
    <mergeCell ref="C19:K19"/>
    <mergeCell ref="C23:K23"/>
    <mergeCell ref="C25:K25"/>
    <mergeCell ref="C31:K31"/>
    <mergeCell ref="C21:L21"/>
    <mergeCell ref="C29:L29"/>
    <mergeCell ref="A17:M17"/>
    <mergeCell ref="A27:M27"/>
  </mergeCells>
  <printOptions/>
  <pageMargins left="0.75" right="0.75" top="1" bottom="1" header="0" footer="0"/>
  <pageSetup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8:AC56"/>
  <sheetViews>
    <sheetView workbookViewId="0" topLeftCell="A1">
      <selection activeCell="A8" sqref="A8:Z8"/>
    </sheetView>
  </sheetViews>
  <sheetFormatPr defaultColWidth="11.421875" defaultRowHeight="12.75"/>
  <cols>
    <col min="1" max="1" width="4.8515625" style="24" customWidth="1"/>
    <col min="2" max="2" width="6.00390625" style="24" customWidth="1"/>
    <col min="3" max="3" width="4.7109375" style="24" bestFit="1" customWidth="1"/>
    <col min="4" max="4" width="4.8515625" style="24" bestFit="1" customWidth="1"/>
    <col min="5" max="6" width="3.140625" style="24" bestFit="1" customWidth="1"/>
    <col min="7" max="7" width="3.7109375" style="24" bestFit="1" customWidth="1"/>
    <col min="8" max="8" width="3.28125" style="24" bestFit="1" customWidth="1"/>
    <col min="9" max="9" width="4.28125" style="24" bestFit="1" customWidth="1"/>
    <col min="10" max="10" width="4.421875" style="24" bestFit="1" customWidth="1"/>
    <col min="11" max="11" width="6.28125" style="24" bestFit="1" customWidth="1"/>
    <col min="12" max="12" width="5.140625" style="24" bestFit="1" customWidth="1"/>
    <col min="13" max="13" width="3.28125" style="25" bestFit="1" customWidth="1"/>
    <col min="14" max="14" width="13.7109375" style="24" customWidth="1"/>
    <col min="15" max="20" width="13.57421875" style="24" customWidth="1"/>
    <col min="21" max="21" width="13.7109375" style="24" customWidth="1"/>
    <col min="22" max="22" width="13.57421875" style="24" customWidth="1"/>
    <col min="23" max="23" width="15.7109375" style="24" customWidth="1"/>
    <col min="24" max="24" width="13.7109375" style="24" customWidth="1"/>
    <col min="25" max="26" width="13.57421875" style="24" customWidth="1"/>
    <col min="27" max="16384" width="11.421875" style="24" customWidth="1"/>
  </cols>
  <sheetData>
    <row r="1" ht="12.75"/>
    <row r="2" ht="12.75"/>
    <row r="3" ht="12.75"/>
    <row r="4" ht="12.75"/>
    <row r="5" ht="12.75"/>
    <row r="6" ht="12.75"/>
    <row r="7" ht="12.75"/>
    <row r="8" spans="1:26" s="1" customFormat="1" ht="15">
      <c r="A8" s="62" t="s">
        <v>51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s="1" customFormat="1" ht="15">
      <c r="A9" s="62" t="s">
        <v>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3:15" s="1" customFormat="1" ht="12.75">
      <c r="M10" s="2"/>
      <c r="N10" s="2"/>
      <c r="O10" s="2"/>
    </row>
    <row r="11" spans="1:15" s="5" customFormat="1" ht="12.75">
      <c r="A11" s="3"/>
      <c r="B11" s="4" t="s">
        <v>1</v>
      </c>
      <c r="C11" s="3"/>
      <c r="D11" s="3"/>
      <c r="E11" s="4"/>
      <c r="G11" s="3"/>
      <c r="H11" s="3"/>
      <c r="I11" s="3"/>
      <c r="J11" s="3"/>
      <c r="K11" s="3"/>
      <c r="L11" s="3"/>
      <c r="M11" s="3"/>
      <c r="N11" s="3"/>
      <c r="O11" s="3"/>
    </row>
    <row r="12" ht="13.5" thickBot="1">
      <c r="Z12" s="6" t="s">
        <v>2</v>
      </c>
    </row>
    <row r="13" spans="1:26" ht="26.25" customHeight="1" thickBot="1">
      <c r="A13" s="57" t="s">
        <v>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 t="s">
        <v>4</v>
      </c>
      <c r="O13" s="54" t="s">
        <v>5</v>
      </c>
      <c r="P13" s="54" t="s">
        <v>6</v>
      </c>
      <c r="Q13" s="54" t="s">
        <v>7</v>
      </c>
      <c r="R13" s="54" t="s">
        <v>8</v>
      </c>
      <c r="S13" s="54" t="s">
        <v>9</v>
      </c>
      <c r="T13" s="54" t="s">
        <v>10</v>
      </c>
      <c r="U13" s="54" t="s">
        <v>11</v>
      </c>
      <c r="V13" s="54" t="s">
        <v>12</v>
      </c>
      <c r="W13" s="54" t="s">
        <v>13</v>
      </c>
      <c r="X13" s="54" t="s">
        <v>14</v>
      </c>
      <c r="Y13" s="54" t="s">
        <v>15</v>
      </c>
      <c r="Z13" s="54" t="s">
        <v>16</v>
      </c>
    </row>
    <row r="14" spans="1:26" ht="15.75" customHeight="1" thickBot="1">
      <c r="A14" s="7" t="s">
        <v>17</v>
      </c>
      <c r="B14" s="7" t="s">
        <v>18</v>
      </c>
      <c r="C14" s="8" t="s">
        <v>19</v>
      </c>
      <c r="D14" s="7" t="s">
        <v>20</v>
      </c>
      <c r="E14" s="7" t="s">
        <v>21</v>
      </c>
      <c r="F14" s="7" t="s">
        <v>22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27</v>
      </c>
      <c r="L14" s="7" t="s">
        <v>28</v>
      </c>
      <c r="M14" s="7" t="s">
        <v>29</v>
      </c>
      <c r="N14" s="59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8" customHeight="1" thickBot="1">
      <c r="A15" s="73" t="s">
        <v>35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5" customFormat="1" ht="15" customHeight="1">
      <c r="A16" s="9">
        <v>2006</v>
      </c>
      <c r="B16" s="10">
        <v>38</v>
      </c>
      <c r="C16" s="10" t="s">
        <v>32</v>
      </c>
      <c r="D16" s="10">
        <v>3</v>
      </c>
      <c r="E16" s="10">
        <v>7</v>
      </c>
      <c r="F16" s="10">
        <v>1</v>
      </c>
      <c r="G16" s="10">
        <v>85</v>
      </c>
      <c r="H16" s="10">
        <v>1</v>
      </c>
      <c r="I16" s="11" t="s">
        <v>30</v>
      </c>
      <c r="J16" s="10">
        <v>1</v>
      </c>
      <c r="K16" s="10">
        <v>4301</v>
      </c>
      <c r="L16" s="10">
        <v>1</v>
      </c>
      <c r="M16" s="10">
        <v>1</v>
      </c>
      <c r="N16" s="12">
        <f aca="true" t="shared" si="0" ref="N16:N39">SUM(O16:Z16)</f>
        <v>1394244</v>
      </c>
      <c r="O16" s="15">
        <v>195406</v>
      </c>
      <c r="P16" s="15">
        <v>98712</v>
      </c>
      <c r="Q16" s="15">
        <v>98712</v>
      </c>
      <c r="R16" s="15">
        <v>98712</v>
      </c>
      <c r="S16" s="15">
        <v>98712</v>
      </c>
      <c r="T16" s="15">
        <v>138170</v>
      </c>
      <c r="U16" s="15">
        <v>98712</v>
      </c>
      <c r="V16" s="15">
        <v>98712</v>
      </c>
      <c r="W16" s="15">
        <v>98712</v>
      </c>
      <c r="X16" s="15">
        <v>98712</v>
      </c>
      <c r="Y16" s="15">
        <v>98712</v>
      </c>
      <c r="Z16" s="15">
        <v>172260</v>
      </c>
    </row>
    <row r="17" spans="1:26" s="5" customFormat="1" ht="15" customHeight="1">
      <c r="A17" s="9">
        <v>2006</v>
      </c>
      <c r="B17" s="10">
        <v>38</v>
      </c>
      <c r="C17" s="10" t="s">
        <v>32</v>
      </c>
      <c r="D17" s="10">
        <v>3</v>
      </c>
      <c r="E17" s="10">
        <v>7</v>
      </c>
      <c r="F17" s="10">
        <v>1</v>
      </c>
      <c r="G17" s="10">
        <v>85</v>
      </c>
      <c r="H17" s="10">
        <v>1</v>
      </c>
      <c r="I17" s="11" t="s">
        <v>30</v>
      </c>
      <c r="J17" s="10">
        <v>1</v>
      </c>
      <c r="K17" s="10">
        <v>4312</v>
      </c>
      <c r="L17" s="10">
        <v>1</v>
      </c>
      <c r="M17" s="10">
        <v>1</v>
      </c>
      <c r="N17" s="12">
        <f t="shared" si="0"/>
        <v>40528</v>
      </c>
      <c r="O17" s="13">
        <v>5628</v>
      </c>
      <c r="P17" s="13">
        <v>2869</v>
      </c>
      <c r="Q17" s="13">
        <v>2869</v>
      </c>
      <c r="R17" s="13">
        <v>2869</v>
      </c>
      <c r="S17" s="13">
        <v>2869</v>
      </c>
      <c r="T17" s="13">
        <v>4016</v>
      </c>
      <c r="U17" s="13">
        <v>2869</v>
      </c>
      <c r="V17" s="13">
        <v>2869</v>
      </c>
      <c r="W17" s="13">
        <v>2869</v>
      </c>
      <c r="X17" s="13">
        <v>2869</v>
      </c>
      <c r="Y17" s="13">
        <v>2869</v>
      </c>
      <c r="Z17" s="13">
        <v>5063</v>
      </c>
    </row>
    <row r="18" spans="1:26" s="5" customFormat="1" ht="15" customHeight="1">
      <c r="A18" s="9">
        <v>2006</v>
      </c>
      <c r="B18" s="10">
        <v>38</v>
      </c>
      <c r="C18" s="10" t="s">
        <v>32</v>
      </c>
      <c r="D18" s="10">
        <v>3</v>
      </c>
      <c r="E18" s="10">
        <v>7</v>
      </c>
      <c r="F18" s="10">
        <v>1</v>
      </c>
      <c r="G18" s="10">
        <v>85</v>
      </c>
      <c r="H18" s="10">
        <v>1</v>
      </c>
      <c r="I18" s="11" t="s">
        <v>30</v>
      </c>
      <c r="J18" s="10">
        <v>1</v>
      </c>
      <c r="K18" s="10">
        <v>4323</v>
      </c>
      <c r="L18" s="10">
        <v>1</v>
      </c>
      <c r="M18" s="10">
        <v>1</v>
      </c>
      <c r="N18" s="12">
        <f t="shared" si="0"/>
        <v>15656</v>
      </c>
      <c r="O18" s="13">
        <v>2174</v>
      </c>
      <c r="P18" s="13">
        <v>1108</v>
      </c>
      <c r="Q18" s="13">
        <v>1108</v>
      </c>
      <c r="R18" s="13">
        <v>1108</v>
      </c>
      <c r="S18" s="13">
        <v>1108</v>
      </c>
      <c r="T18" s="13">
        <v>1552</v>
      </c>
      <c r="U18" s="13">
        <v>1108</v>
      </c>
      <c r="V18" s="13">
        <v>1108</v>
      </c>
      <c r="W18" s="13">
        <v>1108</v>
      </c>
      <c r="X18" s="13">
        <v>1108</v>
      </c>
      <c r="Y18" s="13">
        <v>1108</v>
      </c>
      <c r="Z18" s="14">
        <v>1958</v>
      </c>
    </row>
    <row r="19" spans="1:26" s="5" customFormat="1" ht="15" customHeight="1">
      <c r="A19" s="9">
        <v>2006</v>
      </c>
      <c r="B19" s="10">
        <v>38</v>
      </c>
      <c r="C19" s="10" t="s">
        <v>32</v>
      </c>
      <c r="D19" s="10">
        <v>3</v>
      </c>
      <c r="E19" s="10">
        <v>7</v>
      </c>
      <c r="F19" s="10">
        <v>1</v>
      </c>
      <c r="G19" s="10">
        <v>85</v>
      </c>
      <c r="H19" s="10">
        <v>2</v>
      </c>
      <c r="I19" s="11" t="s">
        <v>30</v>
      </c>
      <c r="J19" s="10">
        <v>1</v>
      </c>
      <c r="K19" s="10">
        <v>4301</v>
      </c>
      <c r="L19" s="10">
        <v>1</v>
      </c>
      <c r="M19" s="10">
        <v>1</v>
      </c>
      <c r="N19" s="12">
        <f t="shared" si="0"/>
        <v>8718556</v>
      </c>
      <c r="O19" s="13">
        <v>1221920</v>
      </c>
      <c r="P19" s="13">
        <v>617274</v>
      </c>
      <c r="Q19" s="13">
        <v>617274</v>
      </c>
      <c r="R19" s="13">
        <v>617274</v>
      </c>
      <c r="S19" s="13">
        <v>617274</v>
      </c>
      <c r="T19" s="13">
        <v>864009</v>
      </c>
      <c r="U19" s="13">
        <v>617274</v>
      </c>
      <c r="V19" s="13">
        <v>617274</v>
      </c>
      <c r="W19" s="13">
        <v>617274</v>
      </c>
      <c r="X19" s="13">
        <v>617274</v>
      </c>
      <c r="Y19" s="13">
        <v>617274</v>
      </c>
      <c r="Z19" s="13">
        <v>1077161</v>
      </c>
    </row>
    <row r="20" spans="1:26" s="5" customFormat="1" ht="15" customHeight="1">
      <c r="A20" s="9">
        <v>2006</v>
      </c>
      <c r="B20" s="10">
        <v>38</v>
      </c>
      <c r="C20" s="10" t="s">
        <v>32</v>
      </c>
      <c r="D20" s="10">
        <v>3</v>
      </c>
      <c r="E20" s="10">
        <v>7</v>
      </c>
      <c r="F20" s="10">
        <v>1</v>
      </c>
      <c r="G20" s="10">
        <v>85</v>
      </c>
      <c r="H20" s="10">
        <v>2</v>
      </c>
      <c r="I20" s="11" t="s">
        <v>30</v>
      </c>
      <c r="J20" s="10">
        <v>1</v>
      </c>
      <c r="K20" s="10">
        <v>4302</v>
      </c>
      <c r="L20" s="10">
        <v>1</v>
      </c>
      <c r="M20" s="10">
        <v>1</v>
      </c>
      <c r="N20" s="12">
        <f t="shared" si="0"/>
        <v>354000</v>
      </c>
      <c r="O20" s="13">
        <v>29500</v>
      </c>
      <c r="P20" s="13">
        <v>35400</v>
      </c>
      <c r="Q20" s="13">
        <v>35400</v>
      </c>
      <c r="R20" s="13">
        <v>35400</v>
      </c>
      <c r="S20" s="13">
        <v>35400</v>
      </c>
      <c r="T20" s="13">
        <v>35400</v>
      </c>
      <c r="U20" s="13">
        <v>23612</v>
      </c>
      <c r="V20" s="13">
        <v>23612</v>
      </c>
      <c r="W20" s="13">
        <v>23612</v>
      </c>
      <c r="X20" s="13">
        <v>23612</v>
      </c>
      <c r="Y20" s="13">
        <v>23612</v>
      </c>
      <c r="Z20" s="13">
        <v>29440</v>
      </c>
    </row>
    <row r="21" spans="1:26" s="5" customFormat="1" ht="15" customHeight="1">
      <c r="A21" s="9">
        <v>2006</v>
      </c>
      <c r="B21" s="10">
        <v>38</v>
      </c>
      <c r="C21" s="10" t="s">
        <v>32</v>
      </c>
      <c r="D21" s="10">
        <v>3</v>
      </c>
      <c r="E21" s="10">
        <v>7</v>
      </c>
      <c r="F21" s="10">
        <v>1</v>
      </c>
      <c r="G21" s="10">
        <v>85</v>
      </c>
      <c r="H21" s="10">
        <v>2</v>
      </c>
      <c r="I21" s="11" t="s">
        <v>30</v>
      </c>
      <c r="J21" s="10">
        <v>1</v>
      </c>
      <c r="K21" s="10">
        <v>4303</v>
      </c>
      <c r="L21" s="10">
        <v>1</v>
      </c>
      <c r="M21" s="10">
        <v>1</v>
      </c>
      <c r="N21" s="12">
        <f t="shared" si="0"/>
        <v>3600000</v>
      </c>
      <c r="O21" s="13">
        <v>300000</v>
      </c>
      <c r="P21" s="13">
        <v>558000</v>
      </c>
      <c r="Q21" s="13">
        <v>558000</v>
      </c>
      <c r="R21" s="13">
        <v>360000</v>
      </c>
      <c r="S21" s="13">
        <v>324000</v>
      </c>
      <c r="T21" s="13">
        <v>180000</v>
      </c>
      <c r="U21" s="13">
        <v>180000</v>
      </c>
      <c r="V21" s="13">
        <v>180000</v>
      </c>
      <c r="W21" s="13">
        <v>180000</v>
      </c>
      <c r="X21" s="13">
        <v>162000</v>
      </c>
      <c r="Y21" s="13">
        <v>126000</v>
      </c>
      <c r="Z21" s="13">
        <v>492000</v>
      </c>
    </row>
    <row r="22" spans="1:26" s="5" customFormat="1" ht="15" customHeight="1">
      <c r="A22" s="9">
        <v>2006</v>
      </c>
      <c r="B22" s="10">
        <v>38</v>
      </c>
      <c r="C22" s="10" t="s">
        <v>32</v>
      </c>
      <c r="D22" s="10">
        <v>3</v>
      </c>
      <c r="E22" s="16">
        <v>7</v>
      </c>
      <c r="F22" s="16">
        <v>1</v>
      </c>
      <c r="G22" s="16">
        <v>85</v>
      </c>
      <c r="H22" s="16">
        <v>2</v>
      </c>
      <c r="I22" s="17" t="s">
        <v>30</v>
      </c>
      <c r="J22" s="16">
        <v>1</v>
      </c>
      <c r="K22" s="16">
        <v>4312</v>
      </c>
      <c r="L22" s="16">
        <v>1</v>
      </c>
      <c r="M22" s="16">
        <v>1</v>
      </c>
      <c r="N22" s="12">
        <f t="shared" si="0"/>
        <v>452910</v>
      </c>
      <c r="O22" s="13">
        <v>62904</v>
      </c>
      <c r="P22" s="13">
        <v>32066</v>
      </c>
      <c r="Q22" s="13">
        <v>32066</v>
      </c>
      <c r="R22" s="13">
        <v>32066</v>
      </c>
      <c r="S22" s="13">
        <v>32066</v>
      </c>
      <c r="T22" s="13">
        <v>44883</v>
      </c>
      <c r="U22" s="13">
        <v>32066</v>
      </c>
      <c r="V22" s="13">
        <v>32066</v>
      </c>
      <c r="W22" s="13">
        <v>32066</v>
      </c>
      <c r="X22" s="13">
        <v>32066</v>
      </c>
      <c r="Y22" s="13">
        <v>32066</v>
      </c>
      <c r="Z22" s="13">
        <v>56529</v>
      </c>
    </row>
    <row r="23" spans="1:26" s="5" customFormat="1" ht="15" customHeight="1">
      <c r="A23" s="9">
        <v>2006</v>
      </c>
      <c r="B23" s="10">
        <v>38</v>
      </c>
      <c r="C23" s="10" t="s">
        <v>32</v>
      </c>
      <c r="D23" s="10">
        <v>3</v>
      </c>
      <c r="E23" s="16">
        <v>7</v>
      </c>
      <c r="F23" s="16">
        <v>1</v>
      </c>
      <c r="G23" s="16">
        <v>85</v>
      </c>
      <c r="H23" s="16">
        <v>2</v>
      </c>
      <c r="I23" s="17" t="s">
        <v>30</v>
      </c>
      <c r="J23" s="16">
        <v>1</v>
      </c>
      <c r="K23" s="16">
        <v>4323</v>
      </c>
      <c r="L23" s="16">
        <v>1</v>
      </c>
      <c r="M23" s="16">
        <v>1</v>
      </c>
      <c r="N23" s="12">
        <f t="shared" si="0"/>
        <v>174951</v>
      </c>
      <c r="O23" s="13">
        <v>24298</v>
      </c>
      <c r="P23" s="13">
        <v>12387</v>
      </c>
      <c r="Q23" s="13">
        <v>12387</v>
      </c>
      <c r="R23" s="13">
        <v>12387</v>
      </c>
      <c r="S23" s="13">
        <v>12387</v>
      </c>
      <c r="T23" s="13">
        <v>17338</v>
      </c>
      <c r="U23" s="13">
        <v>12387</v>
      </c>
      <c r="V23" s="13">
        <v>12387</v>
      </c>
      <c r="W23" s="13">
        <v>12387</v>
      </c>
      <c r="X23" s="13">
        <v>12387</v>
      </c>
      <c r="Y23" s="13">
        <v>12387</v>
      </c>
      <c r="Z23" s="13">
        <v>21832</v>
      </c>
    </row>
    <row r="24" spans="1:26" s="5" customFormat="1" ht="15" customHeight="1">
      <c r="A24" s="9">
        <v>2006</v>
      </c>
      <c r="B24" s="10">
        <v>38</v>
      </c>
      <c r="C24" s="10" t="s">
        <v>32</v>
      </c>
      <c r="D24" s="10">
        <v>3</v>
      </c>
      <c r="E24" s="16">
        <v>7</v>
      </c>
      <c r="F24" s="16">
        <v>1</v>
      </c>
      <c r="G24" s="16">
        <v>85</v>
      </c>
      <c r="H24" s="16">
        <v>4</v>
      </c>
      <c r="I24" s="17" t="s">
        <v>31</v>
      </c>
      <c r="J24" s="16">
        <v>3</v>
      </c>
      <c r="K24" s="16">
        <v>4301</v>
      </c>
      <c r="L24" s="16">
        <v>1</v>
      </c>
      <c r="M24" s="16">
        <v>1</v>
      </c>
      <c r="N24" s="12">
        <f t="shared" si="0"/>
        <v>88070033</v>
      </c>
      <c r="O24" s="13">
        <v>12346420</v>
      </c>
      <c r="P24" s="13">
        <v>6235358</v>
      </c>
      <c r="Q24" s="13">
        <v>6235358</v>
      </c>
      <c r="R24" s="13">
        <v>6235358</v>
      </c>
      <c r="S24" s="13">
        <v>6235358</v>
      </c>
      <c r="T24" s="13">
        <v>8727740</v>
      </c>
      <c r="U24" s="13">
        <v>6235358</v>
      </c>
      <c r="V24" s="13">
        <v>6235358</v>
      </c>
      <c r="W24" s="13">
        <v>6235358</v>
      </c>
      <c r="X24" s="13">
        <v>6235358</v>
      </c>
      <c r="Y24" s="13">
        <v>6235358</v>
      </c>
      <c r="Z24" s="13">
        <v>10877651</v>
      </c>
    </row>
    <row r="25" spans="1:26" s="5" customFormat="1" ht="15" customHeight="1">
      <c r="A25" s="9">
        <v>2006</v>
      </c>
      <c r="B25" s="10">
        <v>38</v>
      </c>
      <c r="C25" s="10" t="s">
        <v>32</v>
      </c>
      <c r="D25" s="10">
        <v>3</v>
      </c>
      <c r="E25" s="16">
        <v>7</v>
      </c>
      <c r="F25" s="16">
        <v>1</v>
      </c>
      <c r="G25" s="16">
        <v>85</v>
      </c>
      <c r="H25" s="16">
        <v>4</v>
      </c>
      <c r="I25" s="17" t="s">
        <v>31</v>
      </c>
      <c r="J25" s="16">
        <v>3</v>
      </c>
      <c r="K25" s="16">
        <v>4302</v>
      </c>
      <c r="L25" s="16">
        <v>1</v>
      </c>
      <c r="M25" s="16">
        <v>1</v>
      </c>
      <c r="N25" s="12">
        <f t="shared" si="0"/>
        <v>12441578</v>
      </c>
      <c r="O25" s="13">
        <v>1036798</v>
      </c>
      <c r="P25" s="13">
        <v>1244158</v>
      </c>
      <c r="Q25" s="13">
        <v>1244158</v>
      </c>
      <c r="R25" s="13">
        <v>1244158</v>
      </c>
      <c r="S25" s="13">
        <v>1244158</v>
      </c>
      <c r="T25" s="13">
        <v>1244158</v>
      </c>
      <c r="U25" s="13">
        <v>829853</v>
      </c>
      <c r="V25" s="13">
        <v>829853</v>
      </c>
      <c r="W25" s="13">
        <v>829853</v>
      </c>
      <c r="X25" s="13">
        <v>829853</v>
      </c>
      <c r="Y25" s="13">
        <v>829853</v>
      </c>
      <c r="Z25" s="13">
        <v>1034725</v>
      </c>
    </row>
    <row r="26" spans="1:26" s="5" customFormat="1" ht="15" customHeight="1">
      <c r="A26" s="9">
        <v>2006</v>
      </c>
      <c r="B26" s="10">
        <v>38</v>
      </c>
      <c r="C26" s="10" t="s">
        <v>32</v>
      </c>
      <c r="D26" s="18">
        <v>3</v>
      </c>
      <c r="E26" s="16">
        <v>7</v>
      </c>
      <c r="F26" s="16">
        <v>1</v>
      </c>
      <c r="G26" s="16">
        <v>85</v>
      </c>
      <c r="H26" s="16">
        <v>4</v>
      </c>
      <c r="I26" s="17" t="s">
        <v>31</v>
      </c>
      <c r="J26" s="16">
        <v>3</v>
      </c>
      <c r="K26" s="16">
        <v>4303</v>
      </c>
      <c r="L26" s="16">
        <v>1</v>
      </c>
      <c r="M26" s="16">
        <v>1</v>
      </c>
      <c r="N26" s="12">
        <f t="shared" si="0"/>
        <v>66211776</v>
      </c>
      <c r="O26" s="13">
        <v>15517648</v>
      </c>
      <c r="P26" s="13">
        <v>10262825</v>
      </c>
      <c r="Q26" s="13">
        <v>10262825</v>
      </c>
      <c r="R26" s="13">
        <v>6621178</v>
      </c>
      <c r="S26" s="13">
        <v>5959060</v>
      </c>
      <c r="T26" s="13">
        <v>3310589</v>
      </c>
      <c r="U26" s="14">
        <v>3310589</v>
      </c>
      <c r="V26" s="14">
        <v>3310589</v>
      </c>
      <c r="W26" s="14">
        <v>3310589</v>
      </c>
      <c r="X26" s="14">
        <v>2979530</v>
      </c>
      <c r="Y26" s="14">
        <v>1366354</v>
      </c>
      <c r="Z26" s="14">
        <v>0</v>
      </c>
    </row>
    <row r="27" spans="1:26" s="5" customFormat="1" ht="15" customHeight="1">
      <c r="A27" s="9">
        <v>2006</v>
      </c>
      <c r="B27" s="10">
        <v>38</v>
      </c>
      <c r="C27" s="10" t="s">
        <v>32</v>
      </c>
      <c r="D27" s="19">
        <v>3</v>
      </c>
      <c r="E27" s="16">
        <v>7</v>
      </c>
      <c r="F27" s="16">
        <v>1</v>
      </c>
      <c r="G27" s="16">
        <v>85</v>
      </c>
      <c r="H27" s="16">
        <v>4</v>
      </c>
      <c r="I27" s="17" t="s">
        <v>31</v>
      </c>
      <c r="J27" s="16">
        <v>3</v>
      </c>
      <c r="K27" s="16">
        <v>4304</v>
      </c>
      <c r="L27" s="16">
        <v>2</v>
      </c>
      <c r="M27" s="16">
        <v>1</v>
      </c>
      <c r="N27" s="12">
        <f t="shared" si="0"/>
        <v>25833333</v>
      </c>
      <c r="O27" s="13">
        <v>5350000</v>
      </c>
      <c r="P27" s="13">
        <v>5350000</v>
      </c>
      <c r="Q27" s="13">
        <v>4300000</v>
      </c>
      <c r="R27" s="13">
        <v>8433333</v>
      </c>
      <c r="S27" s="13">
        <v>2400000</v>
      </c>
      <c r="T27" s="13">
        <v>0</v>
      </c>
      <c r="U27" s="13">
        <v>0</v>
      </c>
      <c r="V27" s="14">
        <v>0</v>
      </c>
      <c r="W27" s="13">
        <v>0</v>
      </c>
      <c r="X27" s="13">
        <v>0</v>
      </c>
      <c r="Y27" s="13">
        <v>0</v>
      </c>
      <c r="Z27" s="14">
        <v>0</v>
      </c>
    </row>
    <row r="28" spans="1:29" s="5" customFormat="1" ht="15" customHeight="1">
      <c r="A28" s="9">
        <v>2006</v>
      </c>
      <c r="B28" s="10">
        <v>38</v>
      </c>
      <c r="C28" s="10" t="s">
        <v>32</v>
      </c>
      <c r="D28" s="19">
        <v>3</v>
      </c>
      <c r="E28" s="16">
        <v>7</v>
      </c>
      <c r="F28" s="16">
        <v>1</v>
      </c>
      <c r="G28" s="16">
        <v>85</v>
      </c>
      <c r="H28" s="16">
        <v>4</v>
      </c>
      <c r="I28" s="17" t="s">
        <v>31</v>
      </c>
      <c r="J28" s="16">
        <v>3</v>
      </c>
      <c r="K28" s="16">
        <v>4312</v>
      </c>
      <c r="L28" s="16">
        <v>1</v>
      </c>
      <c r="M28" s="16">
        <v>1</v>
      </c>
      <c r="N28" s="12">
        <f t="shared" si="0"/>
        <v>7431208</v>
      </c>
      <c r="O28" s="13">
        <v>1032112</v>
      </c>
      <c r="P28" s="13">
        <v>526130</v>
      </c>
      <c r="Q28" s="13">
        <v>526130</v>
      </c>
      <c r="R28" s="13">
        <v>526130</v>
      </c>
      <c r="S28" s="13">
        <v>526130</v>
      </c>
      <c r="T28" s="13">
        <v>736433</v>
      </c>
      <c r="U28" s="14">
        <v>526130</v>
      </c>
      <c r="V28" s="14">
        <v>526130</v>
      </c>
      <c r="W28" s="14">
        <v>526130</v>
      </c>
      <c r="X28" s="14">
        <v>526130</v>
      </c>
      <c r="Y28" s="14">
        <v>526130</v>
      </c>
      <c r="Z28" s="14">
        <v>927493</v>
      </c>
      <c r="AC28" s="5">
        <v>0</v>
      </c>
    </row>
    <row r="29" spans="1:29" s="5" customFormat="1" ht="15" customHeight="1">
      <c r="A29" s="9">
        <v>2006</v>
      </c>
      <c r="B29" s="10">
        <v>38</v>
      </c>
      <c r="C29" s="10" t="s">
        <v>32</v>
      </c>
      <c r="D29" s="19">
        <v>3</v>
      </c>
      <c r="E29" s="16">
        <v>7</v>
      </c>
      <c r="F29" s="16">
        <v>1</v>
      </c>
      <c r="G29" s="16">
        <v>85</v>
      </c>
      <c r="H29" s="16">
        <v>4</v>
      </c>
      <c r="I29" s="17" t="s">
        <v>31</v>
      </c>
      <c r="J29" s="16">
        <v>3</v>
      </c>
      <c r="K29" s="16">
        <v>4322</v>
      </c>
      <c r="L29" s="16">
        <v>1</v>
      </c>
      <c r="M29" s="16">
        <v>1</v>
      </c>
      <c r="N29" s="12">
        <f t="shared" si="0"/>
        <v>205164</v>
      </c>
      <c r="O29" s="13">
        <v>28754</v>
      </c>
      <c r="P29" s="13">
        <v>14526</v>
      </c>
      <c r="Q29" s="13">
        <v>14526</v>
      </c>
      <c r="R29" s="13">
        <v>14526</v>
      </c>
      <c r="S29" s="13">
        <v>14526</v>
      </c>
      <c r="T29" s="13">
        <v>20332</v>
      </c>
      <c r="U29" s="14">
        <v>14526</v>
      </c>
      <c r="V29" s="14">
        <v>14526</v>
      </c>
      <c r="W29" s="14">
        <v>14526</v>
      </c>
      <c r="X29" s="14">
        <v>14526</v>
      </c>
      <c r="Y29" s="14">
        <v>14526</v>
      </c>
      <c r="Z29" s="14">
        <v>25344</v>
      </c>
      <c r="AC29" s="5">
        <v>0</v>
      </c>
    </row>
    <row r="30" spans="1:26" s="5" customFormat="1" ht="15" customHeight="1">
      <c r="A30" s="9">
        <v>2006</v>
      </c>
      <c r="B30" s="10">
        <v>38</v>
      </c>
      <c r="C30" s="10" t="s">
        <v>32</v>
      </c>
      <c r="D30" s="10">
        <v>3</v>
      </c>
      <c r="E30" s="10">
        <v>7</v>
      </c>
      <c r="F30" s="10">
        <v>1</v>
      </c>
      <c r="G30" s="10">
        <v>85</v>
      </c>
      <c r="H30" s="10">
        <v>4</v>
      </c>
      <c r="I30" s="11" t="s">
        <v>31</v>
      </c>
      <c r="J30" s="10">
        <v>3</v>
      </c>
      <c r="K30" s="10">
        <v>4323</v>
      </c>
      <c r="L30" s="10">
        <v>1</v>
      </c>
      <c r="M30" s="10">
        <v>1</v>
      </c>
      <c r="N30" s="12">
        <f t="shared" si="0"/>
        <v>2920901</v>
      </c>
      <c r="O30" s="13">
        <v>405680</v>
      </c>
      <c r="P30" s="13">
        <v>206800</v>
      </c>
      <c r="Q30" s="13">
        <v>206800</v>
      </c>
      <c r="R30" s="13">
        <v>206800</v>
      </c>
      <c r="S30" s="13">
        <v>206800</v>
      </c>
      <c r="T30" s="13">
        <v>289461</v>
      </c>
      <c r="U30" s="13">
        <v>206800</v>
      </c>
      <c r="V30" s="13">
        <v>206800</v>
      </c>
      <c r="W30" s="13">
        <v>206800</v>
      </c>
      <c r="X30" s="13">
        <v>206800</v>
      </c>
      <c r="Y30" s="13">
        <v>206800</v>
      </c>
      <c r="Z30" s="13">
        <v>364560</v>
      </c>
    </row>
    <row r="31" spans="1:26" s="5" customFormat="1" ht="15" customHeight="1">
      <c r="A31" s="9">
        <v>2006</v>
      </c>
      <c r="B31" s="10">
        <v>38</v>
      </c>
      <c r="C31" s="10" t="s">
        <v>32</v>
      </c>
      <c r="D31" s="10">
        <v>3</v>
      </c>
      <c r="E31" s="10">
        <v>7</v>
      </c>
      <c r="F31" s="10">
        <v>1</v>
      </c>
      <c r="G31" s="10">
        <v>85</v>
      </c>
      <c r="H31" s="10">
        <v>8</v>
      </c>
      <c r="I31" s="11" t="s">
        <v>31</v>
      </c>
      <c r="J31" s="10">
        <v>3</v>
      </c>
      <c r="K31" s="10">
        <v>4107</v>
      </c>
      <c r="L31" s="10">
        <v>1</v>
      </c>
      <c r="M31" s="10">
        <v>1</v>
      </c>
      <c r="N31" s="12">
        <f t="shared" si="0"/>
        <v>9331200</v>
      </c>
      <c r="O31" s="13">
        <v>777600</v>
      </c>
      <c r="P31" s="13">
        <v>777289</v>
      </c>
      <c r="Q31" s="13">
        <v>777289</v>
      </c>
      <c r="R31" s="13">
        <v>777289</v>
      </c>
      <c r="S31" s="13">
        <v>777289</v>
      </c>
      <c r="T31" s="13">
        <v>777289</v>
      </c>
      <c r="U31" s="13">
        <v>777289</v>
      </c>
      <c r="V31" s="13">
        <v>777289</v>
      </c>
      <c r="W31" s="13">
        <v>777289</v>
      </c>
      <c r="X31" s="13">
        <v>777289</v>
      </c>
      <c r="Y31" s="13">
        <v>777289</v>
      </c>
      <c r="Z31" s="13">
        <v>780710</v>
      </c>
    </row>
    <row r="32" spans="1:26" s="5" customFormat="1" ht="15" customHeight="1">
      <c r="A32" s="9">
        <v>2006</v>
      </c>
      <c r="B32" s="10">
        <v>38</v>
      </c>
      <c r="C32" s="10" t="s">
        <v>32</v>
      </c>
      <c r="D32" s="10">
        <v>3</v>
      </c>
      <c r="E32" s="10">
        <v>7</v>
      </c>
      <c r="F32" s="10">
        <v>1</v>
      </c>
      <c r="G32" s="10">
        <v>85</v>
      </c>
      <c r="H32" s="10">
        <v>8</v>
      </c>
      <c r="I32" s="11" t="s">
        <v>31</v>
      </c>
      <c r="J32" s="10">
        <v>3</v>
      </c>
      <c r="K32" s="10">
        <v>4301</v>
      </c>
      <c r="L32" s="10">
        <v>1</v>
      </c>
      <c r="M32" s="10">
        <v>1</v>
      </c>
      <c r="N32" s="12">
        <f t="shared" si="0"/>
        <v>3389355</v>
      </c>
      <c r="O32" s="13">
        <v>475024</v>
      </c>
      <c r="P32" s="13">
        <v>239966</v>
      </c>
      <c r="Q32" s="13">
        <v>239966</v>
      </c>
      <c r="R32" s="13">
        <v>239966</v>
      </c>
      <c r="S32" s="13">
        <v>239966</v>
      </c>
      <c r="T32" s="13">
        <v>335885</v>
      </c>
      <c r="U32" s="13">
        <v>239966</v>
      </c>
      <c r="V32" s="13">
        <v>239966</v>
      </c>
      <c r="W32" s="13">
        <v>239966</v>
      </c>
      <c r="X32" s="13">
        <v>239966</v>
      </c>
      <c r="Y32" s="13">
        <v>239966</v>
      </c>
      <c r="Z32" s="13">
        <v>418752</v>
      </c>
    </row>
    <row r="33" spans="1:26" s="5" customFormat="1" ht="15" customHeight="1">
      <c r="A33" s="9">
        <v>2006</v>
      </c>
      <c r="B33" s="10">
        <v>38</v>
      </c>
      <c r="C33" s="10" t="s">
        <v>32</v>
      </c>
      <c r="D33" s="10">
        <v>3</v>
      </c>
      <c r="E33" s="10">
        <v>7</v>
      </c>
      <c r="F33" s="10">
        <v>1</v>
      </c>
      <c r="G33" s="10">
        <v>85</v>
      </c>
      <c r="H33" s="10">
        <v>8</v>
      </c>
      <c r="I33" s="11" t="s">
        <v>31</v>
      </c>
      <c r="J33" s="10">
        <v>3</v>
      </c>
      <c r="K33" s="10">
        <v>4312</v>
      </c>
      <c r="L33" s="10">
        <v>1</v>
      </c>
      <c r="M33" s="10">
        <v>1</v>
      </c>
      <c r="N33" s="12">
        <f t="shared" si="0"/>
        <v>244298</v>
      </c>
      <c r="O33" s="13">
        <v>33930</v>
      </c>
      <c r="P33" s="13">
        <v>17296</v>
      </c>
      <c r="Q33" s="13">
        <v>17296</v>
      </c>
      <c r="R33" s="13">
        <v>17296</v>
      </c>
      <c r="S33" s="13">
        <v>17296</v>
      </c>
      <c r="T33" s="13">
        <v>24210</v>
      </c>
      <c r="U33" s="13">
        <v>17296</v>
      </c>
      <c r="V33" s="13">
        <v>17296</v>
      </c>
      <c r="W33" s="13">
        <v>17296</v>
      </c>
      <c r="X33" s="13">
        <v>17296</v>
      </c>
      <c r="Y33" s="13">
        <v>17296</v>
      </c>
      <c r="Z33" s="14">
        <v>30494</v>
      </c>
    </row>
    <row r="34" spans="1:26" s="5" customFormat="1" ht="15" customHeight="1">
      <c r="A34" s="9">
        <v>2006</v>
      </c>
      <c r="B34" s="10">
        <v>38</v>
      </c>
      <c r="C34" s="10" t="s">
        <v>32</v>
      </c>
      <c r="D34" s="10">
        <v>3</v>
      </c>
      <c r="E34" s="10">
        <v>7</v>
      </c>
      <c r="F34" s="10">
        <v>1</v>
      </c>
      <c r="G34" s="10">
        <v>85</v>
      </c>
      <c r="H34" s="10">
        <v>8</v>
      </c>
      <c r="I34" s="11" t="s">
        <v>31</v>
      </c>
      <c r="J34" s="10">
        <v>3</v>
      </c>
      <c r="K34" s="10">
        <v>4323</v>
      </c>
      <c r="L34" s="10">
        <v>1</v>
      </c>
      <c r="M34" s="10">
        <v>1</v>
      </c>
      <c r="N34" s="12">
        <f t="shared" si="0"/>
        <v>93961</v>
      </c>
      <c r="O34" s="13">
        <v>13050</v>
      </c>
      <c r="P34" s="13">
        <v>6652</v>
      </c>
      <c r="Q34" s="13">
        <v>6652</v>
      </c>
      <c r="R34" s="13">
        <v>6652</v>
      </c>
      <c r="S34" s="13">
        <v>6652</v>
      </c>
      <c r="T34" s="13">
        <v>9312</v>
      </c>
      <c r="U34" s="13">
        <v>6652</v>
      </c>
      <c r="V34" s="13">
        <v>6652</v>
      </c>
      <c r="W34" s="13">
        <v>6652</v>
      </c>
      <c r="X34" s="13">
        <v>6652</v>
      </c>
      <c r="Y34" s="13">
        <v>6652</v>
      </c>
      <c r="Z34" s="13">
        <v>11731</v>
      </c>
    </row>
    <row r="35" spans="1:26" s="5" customFormat="1" ht="15" customHeight="1">
      <c r="A35" s="9">
        <v>2006</v>
      </c>
      <c r="B35" s="10">
        <v>38</v>
      </c>
      <c r="C35" s="10" t="s">
        <v>32</v>
      </c>
      <c r="D35" s="10">
        <v>3</v>
      </c>
      <c r="E35" s="10">
        <v>7</v>
      </c>
      <c r="F35" s="10">
        <v>3</v>
      </c>
      <c r="G35" s="10">
        <v>85</v>
      </c>
      <c r="H35" s="10">
        <v>5</v>
      </c>
      <c r="I35" s="11" t="s">
        <v>31</v>
      </c>
      <c r="J35" s="10">
        <v>3</v>
      </c>
      <c r="K35" s="10">
        <v>4301</v>
      </c>
      <c r="L35" s="10">
        <v>1</v>
      </c>
      <c r="M35" s="10">
        <v>1</v>
      </c>
      <c r="N35" s="12">
        <f t="shared" si="0"/>
        <v>5875166</v>
      </c>
      <c r="O35" s="13">
        <v>823414</v>
      </c>
      <c r="P35" s="13">
        <v>415962</v>
      </c>
      <c r="Q35" s="13">
        <v>415962</v>
      </c>
      <c r="R35" s="13">
        <v>415962</v>
      </c>
      <c r="S35" s="13">
        <v>415962</v>
      </c>
      <c r="T35" s="13">
        <v>582229</v>
      </c>
      <c r="U35" s="13">
        <v>415962</v>
      </c>
      <c r="V35" s="13">
        <v>415962</v>
      </c>
      <c r="W35" s="13">
        <v>415962</v>
      </c>
      <c r="X35" s="13">
        <v>415962</v>
      </c>
      <c r="Y35" s="13">
        <v>415962</v>
      </c>
      <c r="Z35" s="13">
        <v>725865</v>
      </c>
    </row>
    <row r="36" spans="1:26" s="5" customFormat="1" ht="15" customHeight="1">
      <c r="A36" s="9">
        <v>2006</v>
      </c>
      <c r="B36" s="10">
        <v>38</v>
      </c>
      <c r="C36" s="10" t="s">
        <v>32</v>
      </c>
      <c r="D36" s="10">
        <v>3</v>
      </c>
      <c r="E36" s="10">
        <v>7</v>
      </c>
      <c r="F36" s="10">
        <v>3</v>
      </c>
      <c r="G36" s="10">
        <v>85</v>
      </c>
      <c r="H36" s="10">
        <v>5</v>
      </c>
      <c r="I36" s="11" t="s">
        <v>31</v>
      </c>
      <c r="J36" s="10">
        <v>3</v>
      </c>
      <c r="K36" s="10">
        <v>4302</v>
      </c>
      <c r="L36" s="10">
        <v>1</v>
      </c>
      <c r="M36" s="10">
        <v>1</v>
      </c>
      <c r="N36" s="12">
        <f t="shared" si="0"/>
        <v>749163</v>
      </c>
      <c r="O36" s="13">
        <v>62430</v>
      </c>
      <c r="P36" s="13">
        <v>74916</v>
      </c>
      <c r="Q36" s="13">
        <v>74916</v>
      </c>
      <c r="R36" s="13">
        <v>74916</v>
      </c>
      <c r="S36" s="13">
        <v>74916</v>
      </c>
      <c r="T36" s="13">
        <v>74916</v>
      </c>
      <c r="U36" s="13">
        <v>49969</v>
      </c>
      <c r="V36" s="13">
        <v>49969</v>
      </c>
      <c r="W36" s="13">
        <v>49969</v>
      </c>
      <c r="X36" s="13">
        <v>49969</v>
      </c>
      <c r="Y36" s="13">
        <v>49969</v>
      </c>
      <c r="Z36" s="13">
        <v>62308</v>
      </c>
    </row>
    <row r="37" spans="1:26" s="5" customFormat="1" ht="15" customHeight="1">
      <c r="A37" s="9">
        <v>2006</v>
      </c>
      <c r="B37" s="10">
        <v>38</v>
      </c>
      <c r="C37" s="10" t="s">
        <v>32</v>
      </c>
      <c r="D37" s="10">
        <v>3</v>
      </c>
      <c r="E37" s="10">
        <v>7</v>
      </c>
      <c r="F37" s="10">
        <v>3</v>
      </c>
      <c r="G37" s="10">
        <v>85</v>
      </c>
      <c r="H37" s="10">
        <v>5</v>
      </c>
      <c r="I37" s="11" t="s">
        <v>31</v>
      </c>
      <c r="J37" s="10">
        <v>3</v>
      </c>
      <c r="K37" s="10">
        <v>4303</v>
      </c>
      <c r="L37" s="10">
        <v>1</v>
      </c>
      <c r="M37" s="10">
        <v>1</v>
      </c>
      <c r="N37" s="12">
        <f t="shared" si="0"/>
        <v>4385220</v>
      </c>
      <c r="O37" s="13">
        <v>365436</v>
      </c>
      <c r="P37" s="13">
        <v>679709</v>
      </c>
      <c r="Q37" s="13">
        <v>679709</v>
      </c>
      <c r="R37" s="13">
        <v>438522</v>
      </c>
      <c r="S37" s="13">
        <v>394670</v>
      </c>
      <c r="T37" s="13">
        <v>219261</v>
      </c>
      <c r="U37" s="13">
        <v>219261</v>
      </c>
      <c r="V37" s="13">
        <v>219261</v>
      </c>
      <c r="W37" s="13">
        <v>219261</v>
      </c>
      <c r="X37" s="13">
        <v>197335</v>
      </c>
      <c r="Y37" s="13">
        <v>153483</v>
      </c>
      <c r="Z37" s="13">
        <v>599312</v>
      </c>
    </row>
    <row r="38" spans="1:26" s="5" customFormat="1" ht="15" customHeight="1">
      <c r="A38" s="9">
        <v>2006</v>
      </c>
      <c r="B38" s="10">
        <v>38</v>
      </c>
      <c r="C38" s="10" t="s">
        <v>32</v>
      </c>
      <c r="D38" s="10">
        <v>3</v>
      </c>
      <c r="E38" s="10">
        <v>7</v>
      </c>
      <c r="F38" s="10">
        <v>3</v>
      </c>
      <c r="G38" s="10">
        <v>85</v>
      </c>
      <c r="H38" s="10">
        <v>5</v>
      </c>
      <c r="I38" s="11" t="s">
        <v>31</v>
      </c>
      <c r="J38" s="10">
        <v>3</v>
      </c>
      <c r="K38" s="10">
        <v>4312</v>
      </c>
      <c r="L38" s="10">
        <v>1</v>
      </c>
      <c r="M38" s="10">
        <v>1</v>
      </c>
      <c r="N38" s="12">
        <f t="shared" si="0"/>
        <v>423470</v>
      </c>
      <c r="O38" s="13">
        <v>58816</v>
      </c>
      <c r="P38" s="13">
        <v>29982</v>
      </c>
      <c r="Q38" s="13">
        <v>29982</v>
      </c>
      <c r="R38" s="13">
        <v>29982</v>
      </c>
      <c r="S38" s="13">
        <v>29982</v>
      </c>
      <c r="T38" s="13">
        <v>41966</v>
      </c>
      <c r="U38" s="13">
        <v>29982</v>
      </c>
      <c r="V38" s="13">
        <v>29982</v>
      </c>
      <c r="W38" s="13">
        <v>29982</v>
      </c>
      <c r="X38" s="13">
        <v>29982</v>
      </c>
      <c r="Y38" s="13">
        <v>29982</v>
      </c>
      <c r="Z38" s="14">
        <v>52850</v>
      </c>
    </row>
    <row r="39" spans="1:26" s="5" customFormat="1" ht="15" customHeight="1" thickBot="1">
      <c r="A39" s="9">
        <v>2006</v>
      </c>
      <c r="B39" s="10">
        <v>38</v>
      </c>
      <c r="C39" s="10" t="s">
        <v>32</v>
      </c>
      <c r="D39" s="10">
        <v>3</v>
      </c>
      <c r="E39" s="10">
        <v>7</v>
      </c>
      <c r="F39" s="10">
        <v>3</v>
      </c>
      <c r="G39" s="10">
        <v>85</v>
      </c>
      <c r="H39" s="10">
        <v>5</v>
      </c>
      <c r="I39" s="11" t="s">
        <v>31</v>
      </c>
      <c r="J39" s="10">
        <v>3</v>
      </c>
      <c r="K39" s="10">
        <v>4323</v>
      </c>
      <c r="L39" s="10">
        <v>1</v>
      </c>
      <c r="M39" s="10">
        <v>1</v>
      </c>
      <c r="N39" s="12">
        <f t="shared" si="0"/>
        <v>162873</v>
      </c>
      <c r="O39" s="13">
        <v>22622</v>
      </c>
      <c r="P39" s="13">
        <v>11531</v>
      </c>
      <c r="Q39" s="13">
        <v>11531</v>
      </c>
      <c r="R39" s="13">
        <v>11531</v>
      </c>
      <c r="S39" s="13">
        <v>11531</v>
      </c>
      <c r="T39" s="13">
        <v>16141</v>
      </c>
      <c r="U39" s="13">
        <v>11531</v>
      </c>
      <c r="V39" s="13">
        <v>11531</v>
      </c>
      <c r="W39" s="13">
        <v>11531</v>
      </c>
      <c r="X39" s="13">
        <v>11531</v>
      </c>
      <c r="Y39" s="13">
        <v>11531</v>
      </c>
      <c r="Z39" s="13">
        <v>20331</v>
      </c>
    </row>
    <row r="40" spans="1:26" s="5" customFormat="1" ht="15" customHeight="1" thickBot="1">
      <c r="A40" s="9"/>
      <c r="B40" s="10"/>
      <c r="C40" s="10"/>
      <c r="D40" s="10"/>
      <c r="E40" s="10"/>
      <c r="F40" s="10"/>
      <c r="G40" s="10"/>
      <c r="H40" s="52" t="s">
        <v>48</v>
      </c>
      <c r="I40" s="11"/>
      <c r="J40" s="10"/>
      <c r="K40" s="10"/>
      <c r="L40" s="10"/>
      <c r="M40" s="10"/>
      <c r="N40" s="48">
        <f>SUM(N16:N39)</f>
        <v>242519544</v>
      </c>
      <c r="O40" s="48">
        <f aca="true" t="shared" si="1" ref="O40:Z40">SUM(O16:O39)</f>
        <v>40191564</v>
      </c>
      <c r="P40" s="48">
        <f t="shared" si="1"/>
        <v>27450916</v>
      </c>
      <c r="Q40" s="48">
        <f t="shared" si="1"/>
        <v>26400916</v>
      </c>
      <c r="R40" s="48">
        <f t="shared" si="1"/>
        <v>26453415</v>
      </c>
      <c r="S40" s="48">
        <f t="shared" si="1"/>
        <v>19678112</v>
      </c>
      <c r="T40" s="48">
        <f t="shared" si="1"/>
        <v>17695290</v>
      </c>
      <c r="U40" s="48">
        <f t="shared" si="1"/>
        <v>13859192</v>
      </c>
      <c r="V40" s="48">
        <f t="shared" si="1"/>
        <v>13859192</v>
      </c>
      <c r="W40" s="48">
        <f t="shared" si="1"/>
        <v>13859192</v>
      </c>
      <c r="X40" s="48">
        <f t="shared" si="1"/>
        <v>13488207</v>
      </c>
      <c r="Y40" s="48">
        <f t="shared" si="1"/>
        <v>11795179</v>
      </c>
      <c r="Z40" s="48">
        <f t="shared" si="1"/>
        <v>17788369</v>
      </c>
    </row>
    <row r="41" spans="1:26" s="5" customFormat="1" ht="18" customHeight="1" thickBot="1">
      <c r="A41" s="73" t="s">
        <v>36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  <c r="N41" s="12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5" customFormat="1" ht="15" customHeight="1">
      <c r="A42" s="9">
        <v>2006</v>
      </c>
      <c r="B42" s="10">
        <v>38</v>
      </c>
      <c r="C42" s="10" t="s">
        <v>32</v>
      </c>
      <c r="D42" s="10">
        <v>3</v>
      </c>
      <c r="E42" s="16">
        <v>7</v>
      </c>
      <c r="F42" s="16">
        <v>1</v>
      </c>
      <c r="G42" s="16">
        <v>85</v>
      </c>
      <c r="H42" s="16">
        <v>4</v>
      </c>
      <c r="I42" s="17" t="s">
        <v>31</v>
      </c>
      <c r="J42" s="16">
        <v>3</v>
      </c>
      <c r="K42" s="16">
        <v>4301</v>
      </c>
      <c r="L42" s="16">
        <v>1</v>
      </c>
      <c r="M42" s="16">
        <v>2</v>
      </c>
      <c r="N42" s="12">
        <f aca="true" t="shared" si="2" ref="N42:N47">SUM(O42:Z42)</f>
        <v>27641870</v>
      </c>
      <c r="O42" s="13">
        <v>435769</v>
      </c>
      <c r="P42" s="13">
        <v>1538676</v>
      </c>
      <c r="Q42" s="13">
        <v>1974419</v>
      </c>
      <c r="R42" s="13">
        <v>2566745</v>
      </c>
      <c r="S42" s="13">
        <v>2566745</v>
      </c>
      <c r="T42" s="13">
        <v>2764187</v>
      </c>
      <c r="U42" s="13">
        <v>2606233</v>
      </c>
      <c r="V42" s="13">
        <v>2764187</v>
      </c>
      <c r="W42" s="13">
        <v>2606233</v>
      </c>
      <c r="X42" s="13">
        <v>2606233</v>
      </c>
      <c r="Y42" s="13">
        <v>2606233</v>
      </c>
      <c r="Z42" s="13">
        <v>2606210</v>
      </c>
    </row>
    <row r="43" spans="1:26" s="5" customFormat="1" ht="15" customHeight="1">
      <c r="A43" s="9">
        <v>2006</v>
      </c>
      <c r="B43" s="10">
        <v>38</v>
      </c>
      <c r="C43" s="10" t="s">
        <v>32</v>
      </c>
      <c r="D43" s="10">
        <v>3</v>
      </c>
      <c r="E43" s="16">
        <v>7</v>
      </c>
      <c r="F43" s="16">
        <v>1</v>
      </c>
      <c r="G43" s="16">
        <v>85</v>
      </c>
      <c r="H43" s="16">
        <v>4</v>
      </c>
      <c r="I43" s="17" t="s">
        <v>31</v>
      </c>
      <c r="J43" s="16">
        <v>3</v>
      </c>
      <c r="K43" s="16">
        <v>4302</v>
      </c>
      <c r="L43" s="16">
        <v>1</v>
      </c>
      <c r="M43" s="16">
        <v>2</v>
      </c>
      <c r="N43" s="12">
        <f t="shared" si="2"/>
        <v>2173659</v>
      </c>
      <c r="O43" s="13">
        <v>31052</v>
      </c>
      <c r="P43" s="13">
        <v>124209</v>
      </c>
      <c r="Q43" s="13">
        <v>155261</v>
      </c>
      <c r="R43" s="13">
        <v>201840</v>
      </c>
      <c r="S43" s="13">
        <v>201840</v>
      </c>
      <c r="T43" s="13">
        <v>217366</v>
      </c>
      <c r="U43" s="13">
        <v>204945</v>
      </c>
      <c r="V43" s="13">
        <v>217366</v>
      </c>
      <c r="W43" s="13">
        <v>204945</v>
      </c>
      <c r="X43" s="13">
        <v>204945</v>
      </c>
      <c r="Y43" s="13">
        <v>204945</v>
      </c>
      <c r="Z43" s="13">
        <v>204945</v>
      </c>
    </row>
    <row r="44" spans="1:26" s="5" customFormat="1" ht="15" customHeight="1">
      <c r="A44" s="9">
        <v>2006</v>
      </c>
      <c r="B44" s="10">
        <v>38</v>
      </c>
      <c r="C44" s="10" t="s">
        <v>32</v>
      </c>
      <c r="D44" s="18">
        <v>3</v>
      </c>
      <c r="E44" s="16">
        <v>7</v>
      </c>
      <c r="F44" s="16">
        <v>1</v>
      </c>
      <c r="G44" s="16">
        <v>85</v>
      </c>
      <c r="H44" s="16">
        <v>4</v>
      </c>
      <c r="I44" s="17" t="s">
        <v>31</v>
      </c>
      <c r="J44" s="16">
        <v>3</v>
      </c>
      <c r="K44" s="16">
        <v>4303</v>
      </c>
      <c r="L44" s="16">
        <v>1</v>
      </c>
      <c r="M44" s="16">
        <v>2</v>
      </c>
      <c r="N44" s="12">
        <f t="shared" si="2"/>
        <v>1532700</v>
      </c>
      <c r="O44" s="13">
        <v>21896</v>
      </c>
      <c r="P44" s="13">
        <v>87583</v>
      </c>
      <c r="Q44" s="13">
        <v>109479</v>
      </c>
      <c r="R44" s="13">
        <v>142322</v>
      </c>
      <c r="S44" s="13">
        <v>142322</v>
      </c>
      <c r="T44" s="13">
        <v>153270</v>
      </c>
      <c r="U44" s="14">
        <v>144512</v>
      </c>
      <c r="V44" s="14">
        <v>153270</v>
      </c>
      <c r="W44" s="14">
        <v>144512</v>
      </c>
      <c r="X44" s="14">
        <v>144512</v>
      </c>
      <c r="Y44" s="14">
        <v>144512</v>
      </c>
      <c r="Z44" s="14">
        <v>144510</v>
      </c>
    </row>
    <row r="45" spans="1:26" s="5" customFormat="1" ht="15" customHeight="1">
      <c r="A45" s="9">
        <v>2006</v>
      </c>
      <c r="B45" s="10">
        <v>38</v>
      </c>
      <c r="C45" s="10" t="s">
        <v>32</v>
      </c>
      <c r="D45" s="10">
        <v>3</v>
      </c>
      <c r="E45" s="10">
        <v>7</v>
      </c>
      <c r="F45" s="10">
        <v>1</v>
      </c>
      <c r="G45" s="10">
        <v>85</v>
      </c>
      <c r="H45" s="10">
        <v>4</v>
      </c>
      <c r="I45" s="11" t="s">
        <v>31</v>
      </c>
      <c r="J45" s="10">
        <v>3</v>
      </c>
      <c r="K45" s="10">
        <v>4107</v>
      </c>
      <c r="L45" s="10">
        <v>1</v>
      </c>
      <c r="M45" s="10">
        <v>2</v>
      </c>
      <c r="N45" s="12">
        <f t="shared" si="2"/>
        <v>789816</v>
      </c>
      <c r="O45" s="13">
        <v>11283</v>
      </c>
      <c r="P45" s="13">
        <v>45132</v>
      </c>
      <c r="Q45" s="13">
        <v>56415</v>
      </c>
      <c r="R45" s="13">
        <v>73340</v>
      </c>
      <c r="S45" s="13">
        <v>73340</v>
      </c>
      <c r="T45" s="13">
        <v>78982</v>
      </c>
      <c r="U45" s="13">
        <v>74468</v>
      </c>
      <c r="V45" s="13">
        <v>78984</v>
      </c>
      <c r="W45" s="13">
        <v>74468</v>
      </c>
      <c r="X45" s="13">
        <v>74468</v>
      </c>
      <c r="Y45" s="13">
        <v>74468</v>
      </c>
      <c r="Z45" s="13">
        <v>74468</v>
      </c>
    </row>
    <row r="46" spans="1:26" s="5" customFormat="1" ht="15" customHeight="1">
      <c r="A46" s="9">
        <v>2006</v>
      </c>
      <c r="B46" s="10">
        <v>38</v>
      </c>
      <c r="C46" s="10" t="s">
        <v>32</v>
      </c>
      <c r="D46" s="19">
        <v>3</v>
      </c>
      <c r="E46" s="16">
        <v>7</v>
      </c>
      <c r="F46" s="16">
        <v>1</v>
      </c>
      <c r="G46" s="16">
        <v>85</v>
      </c>
      <c r="H46" s="16">
        <v>4</v>
      </c>
      <c r="I46" s="17" t="s">
        <v>34</v>
      </c>
      <c r="J46" s="16">
        <v>3</v>
      </c>
      <c r="K46" s="16">
        <v>4304</v>
      </c>
      <c r="L46" s="16">
        <v>2</v>
      </c>
      <c r="M46" s="16">
        <v>2</v>
      </c>
      <c r="N46" s="12">
        <f t="shared" si="2"/>
        <v>1456065</v>
      </c>
      <c r="O46" s="13">
        <v>0</v>
      </c>
      <c r="P46" s="13">
        <v>104000</v>
      </c>
      <c r="Q46" s="13">
        <v>104004</v>
      </c>
      <c r="R46" s="13">
        <v>135206</v>
      </c>
      <c r="S46" s="13">
        <v>135206</v>
      </c>
      <c r="T46" s="13">
        <v>145606</v>
      </c>
      <c r="U46" s="13">
        <v>137286</v>
      </c>
      <c r="V46" s="14">
        <v>145613</v>
      </c>
      <c r="W46" s="13">
        <v>137286</v>
      </c>
      <c r="X46" s="13">
        <v>137286</v>
      </c>
      <c r="Y46" s="13">
        <v>137286</v>
      </c>
      <c r="Z46" s="13">
        <v>137286</v>
      </c>
    </row>
    <row r="47" spans="1:26" s="5" customFormat="1" ht="15" customHeight="1" thickBot="1">
      <c r="A47" s="9">
        <v>2006</v>
      </c>
      <c r="B47" s="10">
        <v>38</v>
      </c>
      <c r="C47" s="10" t="s">
        <v>32</v>
      </c>
      <c r="D47" s="10">
        <v>3</v>
      </c>
      <c r="E47" s="10">
        <v>7</v>
      </c>
      <c r="F47" s="10">
        <v>1</v>
      </c>
      <c r="G47" s="10">
        <v>85</v>
      </c>
      <c r="H47" s="10">
        <v>4</v>
      </c>
      <c r="I47" s="11" t="s">
        <v>34</v>
      </c>
      <c r="J47" s="10">
        <v>3</v>
      </c>
      <c r="K47" s="10">
        <v>4306</v>
      </c>
      <c r="L47" s="10">
        <v>3</v>
      </c>
      <c r="M47" s="10">
        <v>2</v>
      </c>
      <c r="N47" s="12">
        <f t="shared" si="2"/>
        <v>1405890</v>
      </c>
      <c r="O47" s="13">
        <v>0</v>
      </c>
      <c r="P47" s="13">
        <v>100400</v>
      </c>
      <c r="Q47" s="13">
        <v>100422</v>
      </c>
      <c r="R47" s="13">
        <v>130547</v>
      </c>
      <c r="S47" s="13">
        <v>130547</v>
      </c>
      <c r="T47" s="13">
        <v>140589</v>
      </c>
      <c r="U47" s="13">
        <v>132556</v>
      </c>
      <c r="V47" s="13">
        <v>140580</v>
      </c>
      <c r="W47" s="13">
        <v>132556</v>
      </c>
      <c r="X47" s="13">
        <v>132556</v>
      </c>
      <c r="Y47" s="13">
        <v>132556</v>
      </c>
      <c r="Z47" s="13">
        <v>132581</v>
      </c>
    </row>
    <row r="48" spans="1:26" s="5" customFormat="1" ht="15" customHeight="1" thickBot="1">
      <c r="A48" s="9"/>
      <c r="B48" s="10"/>
      <c r="C48" s="10"/>
      <c r="D48" s="10"/>
      <c r="E48" s="10"/>
      <c r="F48" s="10"/>
      <c r="G48" s="10"/>
      <c r="H48" s="52" t="s">
        <v>49</v>
      </c>
      <c r="I48" s="10"/>
      <c r="J48" s="10"/>
      <c r="K48" s="10"/>
      <c r="L48" s="10"/>
      <c r="M48" s="10"/>
      <c r="N48" s="48">
        <f>SUM(N42:N47)</f>
        <v>35000000</v>
      </c>
      <c r="O48" s="48">
        <f aca="true" t="shared" si="3" ref="O48:Z48">SUM(O42:O47)</f>
        <v>500000</v>
      </c>
      <c r="P48" s="48">
        <f t="shared" si="3"/>
        <v>2000000</v>
      </c>
      <c r="Q48" s="48">
        <f t="shared" si="3"/>
        <v>2500000</v>
      </c>
      <c r="R48" s="48">
        <f t="shared" si="3"/>
        <v>3250000</v>
      </c>
      <c r="S48" s="48">
        <f t="shared" si="3"/>
        <v>3250000</v>
      </c>
      <c r="T48" s="48">
        <f t="shared" si="3"/>
        <v>3500000</v>
      </c>
      <c r="U48" s="48">
        <f t="shared" si="3"/>
        <v>3300000</v>
      </c>
      <c r="V48" s="48">
        <f t="shared" si="3"/>
        <v>3500000</v>
      </c>
      <c r="W48" s="48">
        <f t="shared" si="3"/>
        <v>3300000</v>
      </c>
      <c r="X48" s="48">
        <f t="shared" si="3"/>
        <v>3300000</v>
      </c>
      <c r="Y48" s="48">
        <f t="shared" si="3"/>
        <v>3300000</v>
      </c>
      <c r="Z48" s="48">
        <f t="shared" si="3"/>
        <v>3300000</v>
      </c>
    </row>
    <row r="49" spans="1:26" s="5" customFormat="1" ht="15" customHeight="1" thickBot="1">
      <c r="A49" s="9"/>
      <c r="B49" s="10"/>
      <c r="C49" s="10"/>
      <c r="D49" s="10"/>
      <c r="E49" s="10"/>
      <c r="F49" s="10"/>
      <c r="G49" s="10"/>
      <c r="H49" s="52"/>
      <c r="I49" s="10"/>
      <c r="J49" s="10"/>
      <c r="K49" s="10"/>
      <c r="L49" s="10"/>
      <c r="M49" s="10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s="5" customFormat="1" ht="15" customHeight="1" thickBot="1">
      <c r="A50" s="60" t="s">
        <v>50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0">
        <f>+N48+N40</f>
        <v>277519544</v>
      </c>
      <c r="O50" s="20">
        <f aca="true" t="shared" si="4" ref="O50:Z50">+O48+O40</f>
        <v>40691564</v>
      </c>
      <c r="P50" s="20">
        <f t="shared" si="4"/>
        <v>29450916</v>
      </c>
      <c r="Q50" s="20">
        <f t="shared" si="4"/>
        <v>28900916</v>
      </c>
      <c r="R50" s="20">
        <f t="shared" si="4"/>
        <v>29703415</v>
      </c>
      <c r="S50" s="20">
        <f t="shared" si="4"/>
        <v>22928112</v>
      </c>
      <c r="T50" s="20">
        <f t="shared" si="4"/>
        <v>21195290</v>
      </c>
      <c r="U50" s="20">
        <f t="shared" si="4"/>
        <v>17159192</v>
      </c>
      <c r="V50" s="20">
        <f t="shared" si="4"/>
        <v>17359192</v>
      </c>
      <c r="W50" s="20">
        <f t="shared" si="4"/>
        <v>17159192</v>
      </c>
      <c r="X50" s="20">
        <f t="shared" si="4"/>
        <v>16788207</v>
      </c>
      <c r="Y50" s="20">
        <f t="shared" si="4"/>
        <v>15095179</v>
      </c>
      <c r="Z50" s="20">
        <f t="shared" si="4"/>
        <v>21088369</v>
      </c>
    </row>
    <row r="51" spans="13:26" s="21" customFormat="1" ht="15" customHeight="1">
      <c r="M51" s="2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3:26" s="21" customFormat="1" ht="15" customHeight="1"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3:26" s="21" customFormat="1" ht="15" customHeight="1">
      <c r="M53" s="2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4:26" ht="12.75"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4:26" ht="12.75"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4:26" ht="12.75"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</sheetData>
  <mergeCells count="19">
    <mergeCell ref="A8:Z8"/>
    <mergeCell ref="A9:Z9"/>
    <mergeCell ref="A13:M13"/>
    <mergeCell ref="N13:N14"/>
    <mergeCell ref="O13:O14"/>
    <mergeCell ref="P13:P14"/>
    <mergeCell ref="Q13:Q14"/>
    <mergeCell ref="R13:R14"/>
    <mergeCell ref="S13:S14"/>
    <mergeCell ref="T13:T14"/>
    <mergeCell ref="Y13:Y14"/>
    <mergeCell ref="Z13:Z14"/>
    <mergeCell ref="A50:M50"/>
    <mergeCell ref="A15:M15"/>
    <mergeCell ref="A41:M41"/>
    <mergeCell ref="U13:U14"/>
    <mergeCell ref="V13:V14"/>
    <mergeCell ref="W13:W14"/>
    <mergeCell ref="X13:X14"/>
  </mergeCell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Rubey Baza Roman </dc:creator>
  <cp:keywords/>
  <dc:description/>
  <cp:lastModifiedBy>Conchita Tecuatl</cp:lastModifiedBy>
  <cp:lastPrinted>2006-04-04T01:15:00Z</cp:lastPrinted>
  <dcterms:created xsi:type="dcterms:W3CDTF">2006-02-07T18:21:18Z</dcterms:created>
  <dcterms:modified xsi:type="dcterms:W3CDTF">2006-04-04T01:15:09Z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-871346629</vt:i4>
  </property>
  <property fmtid="{D5CDD505-2E9C-101B-9397-08002B2CF9AE}" pid="3" name="_NewReviewCycle">
    <vt:lpwstr/>
  </property>
  <property fmtid="{D5CDD505-2E9C-101B-9397-08002B2CF9AE}" pid="4" name="_EmailSubject">
    <vt:lpwstr>CALENDARIO 2006 DE FISCALES</vt:lpwstr>
  </property>
  <property fmtid="{D5CDD505-2E9C-101B-9397-08002B2CF9AE}" pid="5" name="_AuthorEmail">
    <vt:lpwstr>baza@conacyt.mx</vt:lpwstr>
  </property>
  <property fmtid="{D5CDD505-2E9C-101B-9397-08002B2CF9AE}" pid="6" name="_AuthorEmailDisplayName">
    <vt:lpwstr>Rubey Baza Roman</vt:lpwstr>
  </property>
  <property fmtid="{D5CDD505-2E9C-101B-9397-08002B2CF9AE}" pid="7" name="_ReviewingToolsShownOnce">
    <vt:lpwstr/>
  </property>
</Properties>
</file>